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H:\Central_Units\QM\UAE\00_Info\Konfliktmaterialien CMRT_EMRT_PRT\"/>
    </mc:Choice>
  </mc:AlternateContent>
  <xr:revisionPtr revIDLastSave="0" documentId="13_ncr:1_{FF636ACF-B7E5-420A-BD3E-1CAC42E960E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8" i="5" l="1"/>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V9" i="5"/>
  <c r="V10" i="5"/>
  <c r="V11" i="5"/>
  <c r="V12" i="5"/>
  <c r="X12" i="5"/>
  <c r="V13" i="5"/>
  <c r="X13" i="5"/>
  <c r="V14" i="5"/>
  <c r="V15" i="5"/>
  <c r="V16" i="5"/>
  <c r="V17" i="5"/>
  <c r="X17" i="5"/>
  <c r="V18" i="5"/>
  <c r="V19" i="5"/>
  <c r="X19" i="5"/>
  <c r="V20" i="5"/>
  <c r="R20" i="5" s="1"/>
  <c r="V21" i="5"/>
  <c r="V22" i="5"/>
  <c r="V23" i="5"/>
  <c r="X23" i="5"/>
  <c r="V24" i="5"/>
  <c r="X24" i="5"/>
  <c r="V25" i="5"/>
  <c r="X25" i="5"/>
  <c r="V26" i="5"/>
  <c r="R26" i="5" s="1"/>
  <c r="V27" i="5"/>
  <c r="V28" i="5"/>
  <c r="V29" i="5"/>
  <c r="R29" i="5" s="1"/>
  <c r="X29" i="5"/>
  <c r="V30" i="5"/>
  <c r="R30" i="5" s="1"/>
  <c r="X30" i="5"/>
  <c r="V31" i="5"/>
  <c r="X31" i="5"/>
  <c r="V32" i="5"/>
  <c r="R32" i="5" s="1"/>
  <c r="V33" i="5"/>
  <c r="R33" i="5" s="1"/>
  <c r="V34" i="5"/>
  <c r="R34" i="5" s="1"/>
  <c r="V35" i="5"/>
  <c r="R35" i="5" s="1"/>
  <c r="X35" i="5"/>
  <c r="V36" i="5"/>
  <c r="X36" i="5"/>
  <c r="V37" i="5"/>
  <c r="X37" i="5"/>
  <c r="V38" i="5"/>
  <c r="E38" i="5"/>
  <c r="V39" i="5"/>
  <c r="E39" i="5"/>
  <c r="X39" i="5" s="1"/>
  <c r="V40" i="5"/>
  <c r="E40" i="5"/>
  <c r="X40" i="5" s="1"/>
  <c r="V41" i="5"/>
  <c r="E41" i="5"/>
  <c r="X41" i="5" s="1"/>
  <c r="V42" i="5"/>
  <c r="E42" i="5"/>
  <c r="X42" i="5" s="1"/>
  <c r="V43" i="5"/>
  <c r="E43" i="5"/>
  <c r="X43" i="5" s="1"/>
  <c r="V44" i="5"/>
  <c r="E44" i="5"/>
  <c r="V45" i="5"/>
  <c r="E45" i="5"/>
  <c r="X45" i="5" s="1"/>
  <c r="V46" i="5"/>
  <c r="E46" i="5"/>
  <c r="V47" i="5"/>
  <c r="E47" i="5"/>
  <c r="X47" i="5" s="1"/>
  <c r="V48" i="5"/>
  <c r="E48" i="5"/>
  <c r="X48" i="5" s="1"/>
  <c r="V49" i="5"/>
  <c r="E49" i="5"/>
  <c r="X49" i="5" s="1"/>
  <c r="V50" i="5"/>
  <c r="E50" i="5"/>
  <c r="V51" i="5"/>
  <c r="E51" i="5"/>
  <c r="X51" i="5" s="1"/>
  <c r="V52" i="5"/>
  <c r="E52" i="5"/>
  <c r="V53" i="5"/>
  <c r="E53" i="5"/>
  <c r="X53" i="5" s="1"/>
  <c r="V54" i="5"/>
  <c r="E54" i="5"/>
  <c r="V55" i="5"/>
  <c r="E55" i="5"/>
  <c r="X55" i="5" s="1"/>
  <c r="V56" i="5"/>
  <c r="E56" i="5"/>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V69" i="5"/>
  <c r="E69" i="5"/>
  <c r="X69" i="5" s="1"/>
  <c r="V70" i="5"/>
  <c r="E70" i="5"/>
  <c r="V71" i="5"/>
  <c r="E71" i="5"/>
  <c r="X71" i="5" s="1"/>
  <c r="V72" i="5"/>
  <c r="E72" i="5"/>
  <c r="X72" i="5" s="1"/>
  <c r="V73" i="5"/>
  <c r="E73" i="5"/>
  <c r="X73" i="5" s="1"/>
  <c r="V74" i="5"/>
  <c r="E74" i="5"/>
  <c r="V75" i="5"/>
  <c r="E75" i="5"/>
  <c r="V76" i="5"/>
  <c r="E76" i="5"/>
  <c r="V77" i="5"/>
  <c r="E77" i="5"/>
  <c r="X77" i="5" s="1"/>
  <c r="V78" i="5"/>
  <c r="E78" i="5"/>
  <c r="V79" i="5"/>
  <c r="E79" i="5"/>
  <c r="X79" i="5" s="1"/>
  <c r="V80" i="5"/>
  <c r="E80" i="5"/>
  <c r="V81" i="5"/>
  <c r="E81" i="5"/>
  <c r="X81" i="5" s="1"/>
  <c r="V82" i="5"/>
  <c r="E82" i="5"/>
  <c r="V83" i="5"/>
  <c r="E83" i="5"/>
  <c r="X83" i="5" s="1"/>
  <c r="V84" i="5"/>
  <c r="E84" i="5"/>
  <c r="X84" i="5" s="1"/>
  <c r="V85" i="5"/>
  <c r="E85" i="5"/>
  <c r="X85" i="5" s="1"/>
  <c r="V86" i="5"/>
  <c r="E86" i="5"/>
  <c r="V87" i="5"/>
  <c r="E87" i="5"/>
  <c r="X87" i="5" s="1"/>
  <c r="V88" i="5"/>
  <c r="E88" i="5"/>
  <c r="X88" i="5" s="1"/>
  <c r="V89" i="5"/>
  <c r="E89" i="5"/>
  <c r="V90" i="5"/>
  <c r="E90" i="5"/>
  <c r="X90" i="5" s="1"/>
  <c r="V91" i="5"/>
  <c r="E91" i="5"/>
  <c r="X91" i="5" s="1"/>
  <c r="V92" i="5"/>
  <c r="E92" i="5"/>
  <c r="V93" i="5"/>
  <c r="E93" i="5"/>
  <c r="V94" i="5"/>
  <c r="E94" i="5"/>
  <c r="X94" i="5" s="1"/>
  <c r="V95" i="5"/>
  <c r="E95" i="5"/>
  <c r="X95" i="5" s="1"/>
  <c r="V96" i="5"/>
  <c r="E96" i="5"/>
  <c r="X96" i="5" s="1"/>
  <c r="V97" i="5"/>
  <c r="E97" i="5"/>
  <c r="X97" i="5" s="1"/>
  <c r="V98" i="5"/>
  <c r="E98" i="5"/>
  <c r="V99" i="5"/>
  <c r="E99" i="5"/>
  <c r="X99" i="5" s="1"/>
  <c r="V100" i="5"/>
  <c r="E100" i="5"/>
  <c r="V101" i="5"/>
  <c r="E101" i="5"/>
  <c r="X101" i="5" s="1"/>
  <c r="V102" i="5"/>
  <c r="E102" i="5"/>
  <c r="X102" i="5" s="1"/>
  <c r="V103" i="5"/>
  <c r="E103" i="5"/>
  <c r="X103" i="5" s="1"/>
  <c r="V104" i="5"/>
  <c r="E104" i="5"/>
  <c r="V105" i="5"/>
  <c r="E105" i="5"/>
  <c r="X105" i="5" s="1"/>
  <c r="V106" i="5"/>
  <c r="E106" i="5"/>
  <c r="V107" i="5"/>
  <c r="E107" i="5"/>
  <c r="X107" i="5" s="1"/>
  <c r="V108" i="5"/>
  <c r="E108" i="5"/>
  <c r="X108" i="5" s="1"/>
  <c r="V109" i="5"/>
  <c r="E109" i="5"/>
  <c r="X109" i="5" s="1"/>
  <c r="V110" i="5"/>
  <c r="E110" i="5"/>
  <c r="V111" i="5"/>
  <c r="E111" i="5"/>
  <c r="X111" i="5" s="1"/>
  <c r="V112" i="5"/>
  <c r="E112" i="5"/>
  <c r="V113" i="5"/>
  <c r="E113" i="5"/>
  <c r="X113" i="5" s="1"/>
  <c r="V114" i="5"/>
  <c r="E114" i="5"/>
  <c r="X114" i="5" s="1"/>
  <c r="V115" i="5"/>
  <c r="E115" i="5"/>
  <c r="X115" i="5" s="1"/>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V141" i="5"/>
  <c r="E141" i="5"/>
  <c r="X141" i="5" s="1"/>
  <c r="V142" i="5"/>
  <c r="E142" i="5"/>
  <c r="V143" i="5"/>
  <c r="E143" i="5"/>
  <c r="X143" i="5" s="1"/>
  <c r="V144" i="5"/>
  <c r="E144" i="5"/>
  <c r="X144" i="5" s="1"/>
  <c r="V145" i="5"/>
  <c r="E145" i="5"/>
  <c r="X145" i="5" s="1"/>
  <c r="V146" i="5"/>
  <c r="E146" i="5"/>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X162" i="5" s="1"/>
  <c r="V163" i="5"/>
  <c r="E163" i="5"/>
  <c r="X163" i="5" s="1"/>
  <c r="V164" i="5"/>
  <c r="E164" i="5"/>
  <c r="V165" i="5"/>
  <c r="E165" i="5"/>
  <c r="X165" i="5" s="1"/>
  <c r="V166" i="5"/>
  <c r="E166" i="5"/>
  <c r="V167" i="5"/>
  <c r="E167" i="5"/>
  <c r="X167" i="5" s="1"/>
  <c r="V168" i="5"/>
  <c r="E168" i="5"/>
  <c r="V169" i="5"/>
  <c r="E169" i="5"/>
  <c r="X169" i="5" s="1"/>
  <c r="V170" i="5"/>
  <c r="E170" i="5"/>
  <c r="V171" i="5"/>
  <c r="E171" i="5"/>
  <c r="X171" i="5" s="1"/>
  <c r="V172" i="5"/>
  <c r="E172" i="5"/>
  <c r="V173" i="5"/>
  <c r="E173" i="5"/>
  <c r="X173" i="5" s="1"/>
  <c r="V174" i="5"/>
  <c r="E174" i="5"/>
  <c r="X174" i="5" s="1"/>
  <c r="V175" i="5"/>
  <c r="E175" i="5"/>
  <c r="X175" i="5" s="1"/>
  <c r="V176" i="5"/>
  <c r="E176" i="5"/>
  <c r="V177" i="5"/>
  <c r="E177" i="5"/>
  <c r="V178" i="5"/>
  <c r="E178" i="5"/>
  <c r="V179" i="5"/>
  <c r="E179" i="5"/>
  <c r="X179" i="5" s="1"/>
  <c r="V180" i="5"/>
  <c r="E180" i="5"/>
  <c r="V181" i="5"/>
  <c r="E181" i="5"/>
  <c r="X181" i="5" s="1"/>
  <c r="V182" i="5"/>
  <c r="E182" i="5"/>
  <c r="V183" i="5"/>
  <c r="E183" i="5"/>
  <c r="X183" i="5" s="1"/>
  <c r="V184" i="5"/>
  <c r="E184" i="5"/>
  <c r="V185" i="5"/>
  <c r="E185" i="5"/>
  <c r="X185" i="5" s="1"/>
  <c r="V186" i="5"/>
  <c r="E186" i="5"/>
  <c r="X186" i="5" s="1"/>
  <c r="V187" i="5"/>
  <c r="E187" i="5"/>
  <c r="X187" i="5" s="1"/>
  <c r="V188" i="5"/>
  <c r="E188" i="5"/>
  <c r="V189" i="5"/>
  <c r="E189" i="5"/>
  <c r="V190" i="5"/>
  <c r="E190" i="5"/>
  <c r="X190" i="5" s="1"/>
  <c r="V191" i="5"/>
  <c r="E191" i="5"/>
  <c r="V192" i="5"/>
  <c r="E192" i="5"/>
  <c r="X192" i="5" s="1"/>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X204" i="5" s="1"/>
  <c r="V205" i="5"/>
  <c r="E205" i="5"/>
  <c r="X205" i="5" s="1"/>
  <c r="V206" i="5"/>
  <c r="E206" i="5"/>
  <c r="V207" i="5"/>
  <c r="E207" i="5"/>
  <c r="X207" i="5" s="1"/>
  <c r="V208" i="5"/>
  <c r="E208" i="5"/>
  <c r="V209" i="5"/>
  <c r="E209" i="5"/>
  <c r="X209" i="5" s="1"/>
  <c r="V210" i="5"/>
  <c r="E210" i="5"/>
  <c r="X210" i="5" s="1"/>
  <c r="V211" i="5"/>
  <c r="E211" i="5"/>
  <c r="X211" i="5" s="1"/>
  <c r="V212" i="5"/>
  <c r="E212" i="5"/>
  <c r="V213" i="5"/>
  <c r="E213" i="5"/>
  <c r="X213" i="5" s="1"/>
  <c r="V214" i="5"/>
  <c r="E214" i="5"/>
  <c r="V215" i="5"/>
  <c r="E215" i="5"/>
  <c r="X215" i="5" s="1"/>
  <c r="V216" i="5"/>
  <c r="E216" i="5"/>
  <c r="X216" i="5" s="1"/>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X246" i="5" s="1"/>
  <c r="V247" i="5"/>
  <c r="E247" i="5"/>
  <c r="X247" i="5" s="1"/>
  <c r="V248" i="5"/>
  <c r="E248" i="5"/>
  <c r="V249" i="5"/>
  <c r="E249" i="5"/>
  <c r="X249" i="5" s="1"/>
  <c r="V250" i="5"/>
  <c r="E250" i="5"/>
  <c r="V251" i="5"/>
  <c r="E251" i="5"/>
  <c r="X251" i="5" s="1"/>
  <c r="V252" i="5"/>
  <c r="E252" i="5"/>
  <c r="X252" i="5" s="1"/>
  <c r="V253" i="5"/>
  <c r="E253" i="5"/>
  <c r="X253" i="5" s="1"/>
  <c r="V254" i="5"/>
  <c r="E254" i="5"/>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X265" i="5" s="1"/>
  <c r="V266" i="5"/>
  <c r="E266" i="5"/>
  <c r="V267" i="5"/>
  <c r="E267" i="5"/>
  <c r="X267" i="5" s="1"/>
  <c r="V268" i="5"/>
  <c r="E268" i="5"/>
  <c r="V269" i="5"/>
  <c r="E269" i="5"/>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V279" i="5"/>
  <c r="E279" i="5"/>
  <c r="V280" i="5"/>
  <c r="E280" i="5"/>
  <c r="V281" i="5"/>
  <c r="E281" i="5"/>
  <c r="X281" i="5" s="1"/>
  <c r="V282" i="5"/>
  <c r="E282" i="5"/>
  <c r="V283" i="5"/>
  <c r="E283" i="5"/>
  <c r="X283" i="5" s="1"/>
  <c r="V284" i="5"/>
  <c r="E284" i="5"/>
  <c r="V285" i="5"/>
  <c r="E285" i="5"/>
  <c r="X285" i="5" s="1"/>
  <c r="V286" i="5"/>
  <c r="E286" i="5"/>
  <c r="V287" i="5"/>
  <c r="E287" i="5"/>
  <c r="X287" i="5" s="1"/>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V303" i="5"/>
  <c r="E303" i="5"/>
  <c r="X303" i="5" s="1"/>
  <c r="V304" i="5"/>
  <c r="E304" i="5"/>
  <c r="V305" i="5"/>
  <c r="E305" i="5"/>
  <c r="V306" i="5"/>
  <c r="E306" i="5"/>
  <c r="X306" i="5" s="1"/>
  <c r="V307" i="5"/>
  <c r="E307" i="5"/>
  <c r="X307" i="5" s="1"/>
  <c r="V308" i="5"/>
  <c r="E308" i="5"/>
  <c r="V309" i="5"/>
  <c r="E309" i="5"/>
  <c r="X309" i="5" s="1"/>
  <c r="V310" i="5"/>
  <c r="E310" i="5"/>
  <c r="V311" i="5"/>
  <c r="E311" i="5"/>
  <c r="X311" i="5" s="1"/>
  <c r="V312" i="5"/>
  <c r="E312" i="5"/>
  <c r="V313" i="5"/>
  <c r="E313" i="5"/>
  <c r="X313" i="5" s="1"/>
  <c r="V314" i="5"/>
  <c r="E314" i="5"/>
  <c r="V315" i="5"/>
  <c r="E315" i="5"/>
  <c r="X315" i="5" s="1"/>
  <c r="V316" i="5"/>
  <c r="E316" i="5"/>
  <c r="V317" i="5"/>
  <c r="E317" i="5"/>
  <c r="X317" i="5" s="1"/>
  <c r="V318" i="5"/>
  <c r="E318" i="5"/>
  <c r="X318" i="5" s="1"/>
  <c r="V319" i="5"/>
  <c r="E319" i="5"/>
  <c r="X319" i="5" s="1"/>
  <c r="V320" i="5"/>
  <c r="E320" i="5"/>
  <c r="V321" i="5"/>
  <c r="E321" i="5"/>
  <c r="X321" i="5" s="1"/>
  <c r="V322" i="5"/>
  <c r="E322" i="5"/>
  <c r="V323" i="5"/>
  <c r="E323" i="5"/>
  <c r="X323" i="5" s="1"/>
  <c r="V324" i="5"/>
  <c r="E324" i="5"/>
  <c r="X324" i="5" s="1"/>
  <c r="V325" i="5"/>
  <c r="E325" i="5"/>
  <c r="X325" i="5" s="1"/>
  <c r="V326" i="5"/>
  <c r="E326" i="5"/>
  <c r="V327" i="5"/>
  <c r="E327" i="5"/>
  <c r="V328" i="5"/>
  <c r="E328" i="5"/>
  <c r="V329" i="5"/>
  <c r="E329" i="5"/>
  <c r="X329" i="5" s="1"/>
  <c r="V330" i="5"/>
  <c r="E330" i="5"/>
  <c r="V331" i="5"/>
  <c r="E331" i="5"/>
  <c r="X331" i="5" s="1"/>
  <c r="V332" i="5"/>
  <c r="E332" i="5"/>
  <c r="V333" i="5"/>
  <c r="E333" i="5"/>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V363" i="5"/>
  <c r="E363" i="5"/>
  <c r="X363" i="5" s="1"/>
  <c r="V364" i="5"/>
  <c r="E364" i="5"/>
  <c r="V365" i="5"/>
  <c r="E365" i="5"/>
  <c r="X365" i="5" s="1"/>
  <c r="V366" i="5"/>
  <c r="E366" i="5"/>
  <c r="X366" i="5" s="1"/>
  <c r="V367" i="5"/>
  <c r="E367" i="5"/>
  <c r="X367" i="5" s="1"/>
  <c r="V368" i="5"/>
  <c r="E368" i="5"/>
  <c r="V369" i="5"/>
  <c r="E369" i="5"/>
  <c r="V370" i="5"/>
  <c r="E370" i="5"/>
  <c r="V371" i="5"/>
  <c r="E371" i="5"/>
  <c r="X371" i="5" s="1"/>
  <c r="V372" i="5"/>
  <c r="E372" i="5"/>
  <c r="X372" i="5" s="1"/>
  <c r="V373" i="5"/>
  <c r="E373" i="5"/>
  <c r="X373" i="5" s="1"/>
  <c r="V374" i="5"/>
  <c r="E374" i="5"/>
  <c r="V375" i="5"/>
  <c r="E375" i="5"/>
  <c r="X375" i="5" s="1"/>
  <c r="V376" i="5"/>
  <c r="E376" i="5"/>
  <c r="V377" i="5"/>
  <c r="E377" i="5"/>
  <c r="X377" i="5" s="1"/>
  <c r="V378" i="5"/>
  <c r="E378" i="5"/>
  <c r="X378" i="5" s="1"/>
  <c r="V379" i="5"/>
  <c r="E379" i="5"/>
  <c r="X379" i="5" s="1"/>
  <c r="V380" i="5"/>
  <c r="E380" i="5"/>
  <c r="V381" i="5"/>
  <c r="E381" i="5"/>
  <c r="X381" i="5" s="1"/>
  <c r="V382" i="5"/>
  <c r="E382" i="5"/>
  <c r="V383" i="5"/>
  <c r="E383" i="5"/>
  <c r="X383" i="5" s="1"/>
  <c r="V384" i="5"/>
  <c r="E384" i="5"/>
  <c r="X384" i="5" s="1"/>
  <c r="V385" i="5"/>
  <c r="E385" i="5"/>
  <c r="X385" i="5" s="1"/>
  <c r="V386" i="5"/>
  <c r="E386" i="5"/>
  <c r="V387" i="5"/>
  <c r="E387" i="5"/>
  <c r="X387" i="5" s="1"/>
  <c r="V388" i="5"/>
  <c r="E388" i="5"/>
  <c r="V389" i="5"/>
  <c r="E389" i="5"/>
  <c r="X389" i="5" s="1"/>
  <c r="V390" i="5"/>
  <c r="E390" i="5"/>
  <c r="V391" i="5"/>
  <c r="E391" i="5"/>
  <c r="X391" i="5" s="1"/>
  <c r="V392" i="5"/>
  <c r="E392" i="5"/>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X402" i="5" s="1"/>
  <c r="V403" i="5"/>
  <c r="E403" i="5"/>
  <c r="X403" i="5" s="1"/>
  <c r="V404" i="5"/>
  <c r="E404" i="5"/>
  <c r="V405" i="5"/>
  <c r="E405" i="5"/>
  <c r="X405" i="5" s="1"/>
  <c r="V406" i="5"/>
  <c r="E406" i="5"/>
  <c r="V407" i="5"/>
  <c r="E407" i="5"/>
  <c r="X407" i="5" s="1"/>
  <c r="V408" i="5"/>
  <c r="E408" i="5"/>
  <c r="X408" i="5" s="1"/>
  <c r="V409" i="5"/>
  <c r="E409" i="5"/>
  <c r="X409" i="5" s="1"/>
  <c r="V410" i="5"/>
  <c r="E410" i="5"/>
  <c r="V411" i="5"/>
  <c r="E411" i="5"/>
  <c r="X411" i="5" s="1"/>
  <c r="V412" i="5"/>
  <c r="E412" i="5"/>
  <c r="V413" i="5"/>
  <c r="E413" i="5"/>
  <c r="X413" i="5" s="1"/>
  <c r="V414" i="5"/>
  <c r="E414" i="5"/>
  <c r="X414" i="5" s="1"/>
  <c r="V415" i="5"/>
  <c r="E415" i="5"/>
  <c r="X415" i="5" s="1"/>
  <c r="V416" i="5"/>
  <c r="E416" i="5"/>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V441" i="5"/>
  <c r="E441" i="5"/>
  <c r="X441" i="5" s="1"/>
  <c r="V442" i="5"/>
  <c r="E442" i="5"/>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X462" i="5" s="1"/>
  <c r="V463" i="5"/>
  <c r="E463" i="5"/>
  <c r="X463" i="5" s="1"/>
  <c r="V464" i="5"/>
  <c r="E464" i="5"/>
  <c r="V465" i="5"/>
  <c r="E465" i="5"/>
  <c r="V466" i="5"/>
  <c r="E466" i="5"/>
  <c r="V467" i="5"/>
  <c r="E467" i="5"/>
  <c r="V468" i="5"/>
  <c r="E468" i="5"/>
  <c r="X468" i="5" s="1"/>
  <c r="V469" i="5"/>
  <c r="E469" i="5"/>
  <c r="X469" i="5" s="1"/>
  <c r="V470" i="5"/>
  <c r="E470" i="5"/>
  <c r="V471" i="5"/>
  <c r="E471" i="5"/>
  <c r="X471" i="5" s="1"/>
  <c r="V472" i="5"/>
  <c r="E472" i="5"/>
  <c r="V473" i="5"/>
  <c r="E473" i="5"/>
  <c r="V474" i="5"/>
  <c r="E474" i="5"/>
  <c r="X474" i="5" s="1"/>
  <c r="V475" i="5"/>
  <c r="E475" i="5"/>
  <c r="X475" i="5" s="1"/>
  <c r="V476" i="5"/>
  <c r="E476" i="5"/>
  <c r="V477" i="5"/>
  <c r="E477" i="5"/>
  <c r="X477" i="5" s="1"/>
  <c r="V478" i="5"/>
  <c r="E478" i="5"/>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V489" i="5"/>
  <c r="E489" i="5"/>
  <c r="V490" i="5"/>
  <c r="E490" i="5"/>
  <c r="V491" i="5"/>
  <c r="E491" i="5"/>
  <c r="X491" i="5" s="1"/>
  <c r="V492" i="5"/>
  <c r="E492" i="5"/>
  <c r="X492" i="5" s="1"/>
  <c r="V493" i="5"/>
  <c r="E493" i="5"/>
  <c r="X493" i="5" s="1"/>
  <c r="V494" i="5"/>
  <c r="E494" i="5"/>
  <c r="V495" i="5"/>
  <c r="E495" i="5"/>
  <c r="X495" i="5" s="1"/>
  <c r="V496" i="5"/>
  <c r="E496" i="5"/>
  <c r="V497" i="5"/>
  <c r="E497" i="5"/>
  <c r="V498" i="5"/>
  <c r="E498" i="5"/>
  <c r="V499" i="5"/>
  <c r="E499" i="5"/>
  <c r="X499" i="5" s="1"/>
  <c r="V500" i="5"/>
  <c r="E500" i="5"/>
  <c r="V501" i="5"/>
  <c r="E501" i="5"/>
  <c r="X501" i="5" s="1"/>
  <c r="V502" i="5"/>
  <c r="E502" i="5"/>
  <c r="V503" i="5"/>
  <c r="E503" i="5"/>
  <c r="X503" i="5" s="1"/>
  <c r="V504" i="5"/>
  <c r="E504" i="5"/>
  <c r="V505" i="5"/>
  <c r="E505" i="5"/>
  <c r="X505" i="5" s="1"/>
  <c r="V506" i="5"/>
  <c r="E506" i="5"/>
  <c r="V507" i="5"/>
  <c r="E507" i="5"/>
  <c r="X507" i="5" s="1"/>
  <c r="V508" i="5"/>
  <c r="E508" i="5"/>
  <c r="V509" i="5"/>
  <c r="E509" i="5"/>
  <c r="V510" i="5"/>
  <c r="E510" i="5"/>
  <c r="X510" i="5" s="1"/>
  <c r="V511" i="5"/>
  <c r="E511" i="5"/>
  <c r="X511" i="5" s="1"/>
  <c r="V512" i="5"/>
  <c r="E512" i="5"/>
  <c r="V513" i="5"/>
  <c r="E513" i="5"/>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X523" i="5" s="1"/>
  <c r="V524" i="5"/>
  <c r="E524" i="5"/>
  <c r="V525" i="5"/>
  <c r="E525" i="5"/>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V549" i="5"/>
  <c r="E549" i="5"/>
  <c r="X549" i="5" s="1"/>
  <c r="V550" i="5"/>
  <c r="E550" i="5"/>
  <c r="V551" i="5"/>
  <c r="E551" i="5"/>
  <c r="X551" i="5" s="1"/>
  <c r="V552" i="5"/>
  <c r="E552" i="5"/>
  <c r="X552" i="5" s="1"/>
  <c r="V553" i="5"/>
  <c r="E553" i="5"/>
  <c r="X553" i="5" s="1"/>
  <c r="V554" i="5"/>
  <c r="E554" i="5"/>
  <c r="V555" i="5"/>
  <c r="E555" i="5"/>
  <c r="X555" i="5" s="1"/>
  <c r="V556" i="5"/>
  <c r="E556" i="5"/>
  <c r="V557" i="5"/>
  <c r="E557" i="5"/>
  <c r="V558" i="5"/>
  <c r="E558" i="5"/>
  <c r="X558" i="5" s="1"/>
  <c r="V559" i="5"/>
  <c r="E559" i="5"/>
  <c r="X559" i="5" s="1"/>
  <c r="V560" i="5"/>
  <c r="E560" i="5"/>
  <c r="V561" i="5"/>
  <c r="E561" i="5"/>
  <c r="X561" i="5" s="1"/>
  <c r="V562" i="5"/>
  <c r="E562" i="5"/>
  <c r="V563" i="5"/>
  <c r="E563" i="5"/>
  <c r="X563" i="5" s="1"/>
  <c r="V564" i="5"/>
  <c r="E564" i="5"/>
  <c r="X564" i="5" s="1"/>
  <c r="V565" i="5"/>
  <c r="E565" i="5"/>
  <c r="X565" i="5" s="1"/>
  <c r="V566" i="5"/>
  <c r="E566" i="5"/>
  <c r="V567" i="5"/>
  <c r="E567" i="5"/>
  <c r="X567" i="5" s="1"/>
  <c r="V568" i="5"/>
  <c r="E568" i="5"/>
  <c r="V569" i="5"/>
  <c r="E569" i="5"/>
  <c r="V570" i="5"/>
  <c r="E570" i="5"/>
  <c r="X570" i="5" s="1"/>
  <c r="V571" i="5"/>
  <c r="E571" i="5"/>
  <c r="X571" i="5" s="1"/>
  <c r="V572" i="5"/>
  <c r="E572" i="5"/>
  <c r="V573" i="5"/>
  <c r="E573" i="5"/>
  <c r="X573" i="5" s="1"/>
  <c r="V574" i="5"/>
  <c r="E574" i="5"/>
  <c r="V575" i="5"/>
  <c r="E575" i="5"/>
  <c r="V576" i="5"/>
  <c r="E576" i="5"/>
  <c r="X576" i="5" s="1"/>
  <c r="V577" i="5"/>
  <c r="E577" i="5"/>
  <c r="X577" i="5" s="1"/>
  <c r="V578" i="5"/>
  <c r="E578" i="5"/>
  <c r="V579" i="5"/>
  <c r="E579" i="5"/>
  <c r="X579" i="5" s="1"/>
  <c r="V580" i="5"/>
  <c r="E580" i="5"/>
  <c r="V581" i="5"/>
  <c r="E581" i="5"/>
  <c r="X581" i="5" s="1"/>
  <c r="V582" i="5"/>
  <c r="E582" i="5"/>
  <c r="X582" i="5" s="1"/>
  <c r="V583" i="5"/>
  <c r="E583" i="5"/>
  <c r="X583" i="5" s="1"/>
  <c r="V584" i="5"/>
  <c r="E584" i="5"/>
  <c r="V585" i="5"/>
  <c r="E585" i="5"/>
  <c r="V586" i="5"/>
  <c r="E586" i="5"/>
  <c r="V587" i="5"/>
  <c r="E587" i="5"/>
  <c r="X587" i="5" s="1"/>
  <c r="V588" i="5"/>
  <c r="E588" i="5"/>
  <c r="V589" i="5"/>
  <c r="E589" i="5"/>
  <c r="X589" i="5" s="1"/>
  <c r="V590" i="5"/>
  <c r="E590" i="5"/>
  <c r="V591" i="5"/>
  <c r="E591" i="5"/>
  <c r="X591" i="5" s="1"/>
  <c r="V592" i="5"/>
  <c r="E592" i="5"/>
  <c r="V593" i="5"/>
  <c r="E593" i="5"/>
  <c r="X593" i="5" s="1"/>
  <c r="V594" i="5"/>
  <c r="E594" i="5"/>
  <c r="X594" i="5" s="1"/>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V611" i="5"/>
  <c r="E611" i="5"/>
  <c r="X611" i="5" s="1"/>
  <c r="V612" i="5"/>
  <c r="E612" i="5"/>
  <c r="X612" i="5" s="1"/>
  <c r="V613" i="5"/>
  <c r="E613" i="5"/>
  <c r="X613" i="5" s="1"/>
  <c r="V614" i="5"/>
  <c r="E614" i="5"/>
  <c r="V615" i="5"/>
  <c r="E615" i="5"/>
  <c r="X615" i="5" s="1"/>
  <c r="V616" i="5"/>
  <c r="E616" i="5"/>
  <c r="V617" i="5"/>
  <c r="E617" i="5"/>
  <c r="X617" i="5" s="1"/>
  <c r="V618" i="5"/>
  <c r="E618" i="5"/>
  <c r="X618" i="5" s="1"/>
  <c r="V619" i="5"/>
  <c r="E619" i="5"/>
  <c r="X619" i="5" s="1"/>
  <c r="V620" i="5"/>
  <c r="E620" i="5"/>
  <c r="V621" i="5"/>
  <c r="E621" i="5"/>
  <c r="X621" i="5" s="1"/>
  <c r="V622" i="5"/>
  <c r="E622" i="5"/>
  <c r="V623" i="5"/>
  <c r="E623" i="5"/>
  <c r="X623" i="5" s="1"/>
  <c r="V624" i="5"/>
  <c r="E624" i="5"/>
  <c r="X624" i="5" s="1"/>
  <c r="V625" i="5"/>
  <c r="E625" i="5"/>
  <c r="X625" i="5" s="1"/>
  <c r="V626" i="5"/>
  <c r="E626" i="5"/>
  <c r="V627" i="5"/>
  <c r="E627" i="5"/>
  <c r="V628" i="5"/>
  <c r="E628" i="5"/>
  <c r="V629" i="5"/>
  <c r="E629" i="5"/>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V639" i="5"/>
  <c r="E639" i="5"/>
  <c r="X639" i="5" s="1"/>
  <c r="V640" i="5"/>
  <c r="E640" i="5"/>
  <c r="V641" i="5"/>
  <c r="E641" i="5"/>
  <c r="X641" i="5" s="1"/>
  <c r="V642" i="5"/>
  <c r="E642" i="5"/>
  <c r="X642" i="5" s="1"/>
  <c r="V643" i="5"/>
  <c r="E643" i="5"/>
  <c r="X643" i="5" s="1"/>
  <c r="V644" i="5"/>
  <c r="E644" i="5"/>
  <c r="V645" i="5"/>
  <c r="E645" i="5"/>
  <c r="X645" i="5" s="1"/>
  <c r="V646" i="5"/>
  <c r="E646" i="5"/>
  <c r="V647" i="5"/>
  <c r="E647" i="5"/>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V657" i="5"/>
  <c r="E657" i="5"/>
  <c r="X657" i="5" s="1"/>
  <c r="V658" i="5"/>
  <c r="E658" i="5"/>
  <c r="X658" i="5" s="1"/>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V669" i="5"/>
  <c r="E669" i="5"/>
  <c r="X669" i="5" s="1"/>
  <c r="V670" i="5"/>
  <c r="E670" i="5"/>
  <c r="V671" i="5"/>
  <c r="E671" i="5"/>
  <c r="V672" i="5"/>
  <c r="E672" i="5"/>
  <c r="X672" i="5" s="1"/>
  <c r="V673" i="5"/>
  <c r="E673" i="5"/>
  <c r="X673" i="5" s="1"/>
  <c r="V674" i="5"/>
  <c r="E674" i="5"/>
  <c r="V675" i="5"/>
  <c r="E675" i="5"/>
  <c r="V676" i="5"/>
  <c r="E676" i="5"/>
  <c r="X676" i="5" s="1"/>
  <c r="V677" i="5"/>
  <c r="E677" i="5"/>
  <c r="X677" i="5" s="1"/>
  <c r="V678" i="5"/>
  <c r="E678" i="5"/>
  <c r="V679" i="5"/>
  <c r="E679" i="5"/>
  <c r="X679" i="5" s="1"/>
  <c r="V680" i="5"/>
  <c r="E680" i="5"/>
  <c r="V681" i="5"/>
  <c r="E681" i="5"/>
  <c r="X681" i="5" s="1"/>
  <c r="V682" i="5"/>
  <c r="E682" i="5"/>
  <c r="X682" i="5" s="1"/>
  <c r="V683" i="5"/>
  <c r="E683" i="5"/>
  <c r="X683" i="5" s="1"/>
  <c r="V684" i="5"/>
  <c r="E684" i="5"/>
  <c r="V685" i="5"/>
  <c r="E685" i="5"/>
  <c r="X685" i="5" s="1"/>
  <c r="V686" i="5"/>
  <c r="E686" i="5"/>
  <c r="V687" i="5"/>
  <c r="E687" i="5"/>
  <c r="V688" i="5"/>
  <c r="E688" i="5"/>
  <c r="V689" i="5"/>
  <c r="E689" i="5"/>
  <c r="X689" i="5" s="1"/>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V699" i="5"/>
  <c r="E699" i="5"/>
  <c r="V700" i="5"/>
  <c r="E700" i="5"/>
  <c r="X700" i="5" s="1"/>
  <c r="V701" i="5"/>
  <c r="E701" i="5"/>
  <c r="X701" i="5" s="1"/>
  <c r="V702" i="5"/>
  <c r="E702" i="5"/>
  <c r="X702" i="5" s="1"/>
  <c r="V703" i="5"/>
  <c r="E703" i="5"/>
  <c r="X703" i="5" s="1"/>
  <c r="V704" i="5"/>
  <c r="E704" i="5"/>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V717" i="5"/>
  <c r="E717" i="5"/>
  <c r="X717" i="5" s="1"/>
  <c r="V718" i="5"/>
  <c r="E718" i="5"/>
  <c r="V719" i="5"/>
  <c r="E719" i="5"/>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V744" i="5"/>
  <c r="E744" i="5"/>
  <c r="X744" i="5" s="1"/>
  <c r="V745" i="5"/>
  <c r="E745" i="5"/>
  <c r="X745" i="5" s="1"/>
  <c r="V746" i="5"/>
  <c r="E746" i="5"/>
  <c r="V747" i="5"/>
  <c r="E747" i="5"/>
  <c r="V748" i="5"/>
  <c r="E748" i="5"/>
  <c r="V749" i="5"/>
  <c r="E749" i="5"/>
  <c r="X749" i="5" s="1"/>
  <c r="V750" i="5"/>
  <c r="E750" i="5"/>
  <c r="X750" i="5" s="1"/>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V765" i="5"/>
  <c r="E765" i="5"/>
  <c r="X765" i="5" s="1"/>
  <c r="V766" i="5"/>
  <c r="E766" i="5"/>
  <c r="V767" i="5"/>
  <c r="E767" i="5"/>
  <c r="V768" i="5"/>
  <c r="E768" i="5"/>
  <c r="X768" i="5" s="1"/>
  <c r="V769" i="5"/>
  <c r="E769" i="5"/>
  <c r="X769" i="5" s="1"/>
  <c r="V770" i="5"/>
  <c r="E770" i="5"/>
  <c r="V771" i="5"/>
  <c r="E771" i="5"/>
  <c r="X771" i="5" s="1"/>
  <c r="V772" i="5"/>
  <c r="E772" i="5"/>
  <c r="X772" i="5" s="1"/>
  <c r="V773" i="5"/>
  <c r="E773" i="5"/>
  <c r="X773" i="5" s="1"/>
  <c r="V774" i="5"/>
  <c r="E774" i="5"/>
  <c r="X774" i="5" s="1"/>
  <c r="V775" i="5"/>
  <c r="E775" i="5"/>
  <c r="X775" i="5" s="1"/>
  <c r="V776" i="5"/>
  <c r="E776" i="5"/>
  <c r="V777" i="5"/>
  <c r="E777" i="5"/>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V807" i="5"/>
  <c r="E807" i="5"/>
  <c r="X807" i="5" s="1"/>
  <c r="V808" i="5"/>
  <c r="E808" i="5"/>
  <c r="V809" i="5"/>
  <c r="E809" i="5"/>
  <c r="X809" i="5" s="1"/>
  <c r="V810" i="5"/>
  <c r="E810" i="5"/>
  <c r="X810" i="5" s="1"/>
  <c r="V811" i="5"/>
  <c r="E811" i="5"/>
  <c r="X811" i="5" s="1"/>
  <c r="V812" i="5"/>
  <c r="E812" i="5"/>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V825" i="5"/>
  <c r="E825" i="5"/>
  <c r="X825" i="5" s="1"/>
  <c r="V826" i="5"/>
  <c r="E826" i="5"/>
  <c r="V827" i="5"/>
  <c r="E827" i="5"/>
  <c r="V828" i="5"/>
  <c r="E828" i="5"/>
  <c r="X828" i="5" s="1"/>
  <c r="V829" i="5"/>
  <c r="E829" i="5"/>
  <c r="X829" i="5" s="1"/>
  <c r="V830" i="5"/>
  <c r="E830" i="5"/>
  <c r="V831" i="5"/>
  <c r="E831" i="5"/>
  <c r="X831" i="5" s="1"/>
  <c r="V832" i="5"/>
  <c r="E832" i="5"/>
  <c r="X832" i="5" s="1"/>
  <c r="V833" i="5"/>
  <c r="E833" i="5"/>
  <c r="V834" i="5"/>
  <c r="E834" i="5"/>
  <c r="X834" i="5" s="1"/>
  <c r="V835" i="5"/>
  <c r="E835" i="5"/>
  <c r="X835" i="5" s="1"/>
  <c r="V836" i="5"/>
  <c r="E836" i="5"/>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X870" i="5" s="1"/>
  <c r="V871" i="5"/>
  <c r="E871" i="5"/>
  <c r="X871" i="5" s="1"/>
  <c r="V872" i="5"/>
  <c r="E872" i="5"/>
  <c r="V873" i="5"/>
  <c r="E873" i="5"/>
  <c r="X873" i="5" s="1"/>
  <c r="V874" i="5"/>
  <c r="E874" i="5"/>
  <c r="V875" i="5"/>
  <c r="E875" i="5"/>
  <c r="X875" i="5" s="1"/>
  <c r="V876" i="5"/>
  <c r="E876" i="5"/>
  <c r="X876" i="5" s="1"/>
  <c r="V877" i="5"/>
  <c r="E877" i="5"/>
  <c r="X877" i="5" s="1"/>
  <c r="V878" i="5"/>
  <c r="E878" i="5"/>
  <c r="V879" i="5"/>
  <c r="E879" i="5"/>
  <c r="X879" i="5" s="1"/>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V912" i="5"/>
  <c r="E912" i="5"/>
  <c r="V913" i="5"/>
  <c r="E913" i="5"/>
  <c r="X913" i="5" s="1"/>
  <c r="V914" i="5"/>
  <c r="E914" i="5"/>
  <c r="V915" i="5"/>
  <c r="E915" i="5"/>
  <c r="X915" i="5" s="1"/>
  <c r="V916" i="5"/>
  <c r="E916" i="5"/>
  <c r="V917" i="5"/>
  <c r="E917" i="5"/>
  <c r="X917" i="5" s="1"/>
  <c r="V918" i="5"/>
  <c r="E918" i="5"/>
  <c r="V919" i="5"/>
  <c r="E919" i="5"/>
  <c r="X919" i="5" s="1"/>
  <c r="V920" i="5"/>
  <c r="E920" i="5"/>
  <c r="V921" i="5"/>
  <c r="E921" i="5"/>
  <c r="X921" i="5" s="1"/>
  <c r="V922" i="5"/>
  <c r="E922" i="5"/>
  <c r="X922" i="5" s="1"/>
  <c r="V923" i="5"/>
  <c r="E923" i="5"/>
  <c r="X923" i="5" s="1"/>
  <c r="V924" i="5"/>
  <c r="E924" i="5"/>
  <c r="X924" i="5" s="1"/>
  <c r="V925" i="5"/>
  <c r="E925" i="5"/>
  <c r="X925" i="5" s="1"/>
  <c r="V926" i="5"/>
  <c r="E926" i="5"/>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V939" i="5"/>
  <c r="E939" i="5"/>
  <c r="X939" i="5" s="1"/>
  <c r="V940" i="5"/>
  <c r="E940" i="5"/>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V958" i="5"/>
  <c r="E958" i="5"/>
  <c r="V959" i="5"/>
  <c r="E959" i="5"/>
  <c r="X959" i="5" s="1"/>
  <c r="V960" i="5"/>
  <c r="E960" i="5"/>
  <c r="V961" i="5"/>
  <c r="E961" i="5"/>
  <c r="X961" i="5" s="1"/>
  <c r="V962" i="5"/>
  <c r="E962" i="5"/>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V982" i="5"/>
  <c r="E982" i="5"/>
  <c r="V983" i="5"/>
  <c r="E983" i="5"/>
  <c r="V984" i="5"/>
  <c r="E984" i="5"/>
  <c r="X984" i="5" s="1"/>
  <c r="V985" i="5"/>
  <c r="E985" i="5"/>
  <c r="X985" i="5" s="1"/>
  <c r="V986" i="5"/>
  <c r="E986" i="5"/>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V1023" i="5"/>
  <c r="E1023" i="5"/>
  <c r="V1024" i="5"/>
  <c r="E1024" i="5"/>
  <c r="V1025" i="5"/>
  <c r="E1025" i="5"/>
  <c r="X1025" i="5" s="1"/>
  <c r="V1026" i="5"/>
  <c r="E1026" i="5"/>
  <c r="X1026" i="5" s="1"/>
  <c r="V1027" i="5"/>
  <c r="E1027" i="5"/>
  <c r="X1027" i="5" s="1"/>
  <c r="V1028" i="5"/>
  <c r="E1028" i="5"/>
  <c r="V1029" i="5"/>
  <c r="E1029" i="5"/>
  <c r="V1030" i="5"/>
  <c r="E1030" i="5"/>
  <c r="V1031" i="5"/>
  <c r="E1031" i="5"/>
  <c r="X1031" i="5" s="1"/>
  <c r="V1032" i="5"/>
  <c r="E1032" i="5"/>
  <c r="V1033" i="5"/>
  <c r="E1033" i="5"/>
  <c r="X1033" i="5" s="1"/>
  <c r="V1034" i="5"/>
  <c r="E1034" i="5"/>
  <c r="V1035" i="5"/>
  <c r="E1035" i="5"/>
  <c r="X1035" i="5" s="1"/>
  <c r="V1036" i="5"/>
  <c r="E1036" i="5"/>
  <c r="V1037" i="5"/>
  <c r="E1037" i="5"/>
  <c r="X1037" i="5" s="1"/>
  <c r="V1038" i="5"/>
  <c r="E1038" i="5"/>
  <c r="X1038" i="5" s="1"/>
  <c r="V1039" i="5"/>
  <c r="E1039" i="5"/>
  <c r="X1039" i="5" s="1"/>
  <c r="V1040" i="5"/>
  <c r="E1040" i="5"/>
  <c r="V1041" i="5"/>
  <c r="E1041" i="5"/>
  <c r="V1042" i="5"/>
  <c r="E1042" i="5"/>
  <c r="V1043" i="5"/>
  <c r="E1043" i="5"/>
  <c r="X1043" i="5" s="1"/>
  <c r="V1044" i="5"/>
  <c r="E1044" i="5"/>
  <c r="V1045" i="5"/>
  <c r="E1045" i="5"/>
  <c r="X1045" i="5" s="1"/>
  <c r="V1046" i="5"/>
  <c r="E1046" i="5"/>
  <c r="V1047" i="5"/>
  <c r="E1047" i="5"/>
  <c r="X1047" i="5" s="1"/>
  <c r="V1048" i="5"/>
  <c r="E1048" i="5"/>
  <c r="V1049" i="5"/>
  <c r="E1049" i="5"/>
  <c r="X1049" i="5" s="1"/>
  <c r="V1050" i="5"/>
  <c r="E1050" i="5"/>
  <c r="X1050" i="5" s="1"/>
  <c r="V1051" i="5"/>
  <c r="E1051" i="5"/>
  <c r="X1051" i="5" s="1"/>
  <c r="V1052" i="5"/>
  <c r="E1052" i="5"/>
  <c r="V1053" i="5"/>
  <c r="E1053" i="5"/>
  <c r="X1053" i="5" s="1"/>
  <c r="V1054" i="5"/>
  <c r="E1054" i="5"/>
  <c r="V1055" i="5"/>
  <c r="E1055" i="5"/>
  <c r="X1055" i="5" s="1"/>
  <c r="V1056" i="5"/>
  <c r="E1056" i="5"/>
  <c r="X1056" i="5" s="1"/>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V1083" i="5"/>
  <c r="E1083" i="5"/>
  <c r="X1083" i="5" s="1"/>
  <c r="V1084" i="5"/>
  <c r="E1084" i="5"/>
  <c r="V1085" i="5"/>
  <c r="E1085" i="5"/>
  <c r="X1085" i="5" s="1"/>
  <c r="V1086" i="5"/>
  <c r="E1086" i="5"/>
  <c r="X1086" i="5" s="1"/>
  <c r="V1087" i="5"/>
  <c r="E1087" i="5"/>
  <c r="X1087" i="5" s="1"/>
  <c r="V1088" i="5"/>
  <c r="E1088" i="5"/>
  <c r="V1089" i="5"/>
  <c r="E1089" i="5"/>
  <c r="X1089" i="5" s="1"/>
  <c r="V1090" i="5"/>
  <c r="E1090" i="5"/>
  <c r="V1091" i="5"/>
  <c r="E1091" i="5"/>
  <c r="X1091" i="5" s="1"/>
  <c r="V1092" i="5"/>
  <c r="E1092" i="5"/>
  <c r="X1092" i="5" s="1"/>
  <c r="V1093" i="5"/>
  <c r="E1093" i="5"/>
  <c r="X1093" i="5" s="1"/>
  <c r="V1094" i="5"/>
  <c r="E1094" i="5"/>
  <c r="V1095" i="5"/>
  <c r="E1095" i="5"/>
  <c r="X1095" i="5" s="1"/>
  <c r="V1096" i="5"/>
  <c r="E1096" i="5"/>
  <c r="V1097" i="5"/>
  <c r="E1097" i="5"/>
  <c r="X1097" i="5" s="1"/>
  <c r="V1098" i="5"/>
  <c r="E1098" i="5"/>
  <c r="X1098" i="5" s="1"/>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V1134" i="5"/>
  <c r="E1134" i="5"/>
  <c r="X1134" i="5" s="1"/>
  <c r="V1135" i="5"/>
  <c r="E1135" i="5"/>
  <c r="X1135" i="5" s="1"/>
  <c r="V1136" i="5"/>
  <c r="E1136" i="5"/>
  <c r="V1137" i="5"/>
  <c r="E1137" i="5"/>
  <c r="V1138" i="5"/>
  <c r="E1138" i="5"/>
  <c r="V1139" i="5"/>
  <c r="E1139" i="5"/>
  <c r="X1139" i="5" s="1"/>
  <c r="V1140" i="5"/>
  <c r="E1140" i="5"/>
  <c r="X1140" i="5" s="1"/>
  <c r="V1141" i="5"/>
  <c r="E1141" i="5"/>
  <c r="X1141" i="5" s="1"/>
  <c r="V1142" i="5"/>
  <c r="E1142" i="5"/>
  <c r="V1143" i="5"/>
  <c r="E1143" i="5"/>
  <c r="X1143" i="5" s="1"/>
  <c r="V1144" i="5"/>
  <c r="E1144" i="5"/>
  <c r="V1145" i="5"/>
  <c r="E1145" i="5"/>
  <c r="X1145" i="5" s="1"/>
  <c r="V1146" i="5"/>
  <c r="E1146" i="5"/>
  <c r="X1146" i="5" s="1"/>
  <c r="V1147" i="5"/>
  <c r="E1147" i="5"/>
  <c r="X1147" i="5" s="1"/>
  <c r="V1148" i="5"/>
  <c r="E1148" i="5"/>
  <c r="V1149" i="5"/>
  <c r="E1149" i="5"/>
  <c r="X1149" i="5" s="1"/>
  <c r="V1150" i="5"/>
  <c r="E1150" i="5"/>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V1161" i="5"/>
  <c r="E1161" i="5"/>
  <c r="X1161" i="5" s="1"/>
  <c r="V1162" i="5"/>
  <c r="E1162" i="5"/>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V1175" i="5"/>
  <c r="E1175" i="5"/>
  <c r="X1175" i="5" s="1"/>
  <c r="V1176" i="5"/>
  <c r="E1176" i="5"/>
  <c r="X1176" i="5" s="1"/>
  <c r="V1177" i="5"/>
  <c r="E1177" i="5"/>
  <c r="X1177" i="5" s="1"/>
  <c r="V1178" i="5"/>
  <c r="E1178" i="5"/>
  <c r="V1179" i="5"/>
  <c r="E1179" i="5"/>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V1191" i="5"/>
  <c r="E1191" i="5"/>
  <c r="V1192" i="5"/>
  <c r="E1192" i="5"/>
  <c r="V1193" i="5"/>
  <c r="E1193" i="5"/>
  <c r="X1193" i="5" s="1"/>
  <c r="V1194" i="5"/>
  <c r="E1194" i="5"/>
  <c r="X1194" i="5" s="1"/>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X1221" i="5" s="1"/>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V1253" i="5"/>
  <c r="E1253" i="5"/>
  <c r="X1253" i="5" s="1"/>
  <c r="V1254" i="5"/>
  <c r="E1254" i="5"/>
  <c r="X1254" i="5" s="1"/>
  <c r="V1255" i="5"/>
  <c r="E1255" i="5"/>
  <c r="X1255" i="5" s="1"/>
  <c r="V1256" i="5"/>
  <c r="E1256" i="5"/>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V1301" i="5"/>
  <c r="E1301" i="5"/>
  <c r="X1301" i="5" s="1"/>
  <c r="V1302" i="5"/>
  <c r="E1302" i="5"/>
  <c r="X1302" i="5" s="1"/>
  <c r="V1303" i="5"/>
  <c r="E1303" i="5"/>
  <c r="X1303" i="5" s="1"/>
  <c r="V1304" i="5"/>
  <c r="E1304" i="5"/>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V1317" i="5"/>
  <c r="E1317" i="5"/>
  <c r="X1317" i="5" s="1"/>
  <c r="V1318" i="5"/>
  <c r="E1318" i="5"/>
  <c r="V1319" i="5"/>
  <c r="E1319" i="5"/>
  <c r="X1319" i="5" s="1"/>
  <c r="V1320" i="5"/>
  <c r="E1320" i="5"/>
  <c r="V1321" i="5"/>
  <c r="E1321" i="5"/>
  <c r="X1321" i="5" s="1"/>
  <c r="V1322" i="5"/>
  <c r="E1322" i="5"/>
  <c r="V1323" i="5"/>
  <c r="E1323" i="5"/>
  <c r="V1324" i="5"/>
  <c r="E1324" i="5"/>
  <c r="X1324" i="5" s="1"/>
  <c r="V1325" i="5"/>
  <c r="E1325" i="5"/>
  <c r="X1325" i="5" s="1"/>
  <c r="V1326" i="5"/>
  <c r="E1326" i="5"/>
  <c r="X1326" i="5" s="1"/>
  <c r="V1327" i="5"/>
  <c r="E1327" i="5"/>
  <c r="X1327" i="5" s="1"/>
  <c r="V1328" i="5"/>
  <c r="E1328" i="5"/>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V1415" i="5"/>
  <c r="E1415" i="5"/>
  <c r="X1415" i="5" s="1"/>
  <c r="V1416" i="5"/>
  <c r="E1416" i="5"/>
  <c r="X1416" i="5" s="1"/>
  <c r="V1417" i="5"/>
  <c r="E1417" i="5"/>
  <c r="X1417" i="5" s="1"/>
  <c r="V1418" i="5"/>
  <c r="E1418" i="5"/>
  <c r="V1419" i="5"/>
  <c r="E1419" i="5"/>
  <c r="X1419" i="5" s="1"/>
  <c r="V1420" i="5"/>
  <c r="E1420" i="5"/>
  <c r="V1421" i="5"/>
  <c r="E1421" i="5"/>
  <c r="V1422" i="5"/>
  <c r="E1422" i="5"/>
  <c r="X1422" i="5" s="1"/>
  <c r="V1423" i="5"/>
  <c r="E1423" i="5"/>
  <c r="X1423" i="5" s="1"/>
  <c r="V1424" i="5"/>
  <c r="E1424" i="5"/>
  <c r="V1425" i="5"/>
  <c r="E1425" i="5"/>
  <c r="X1425" i="5" s="1"/>
  <c r="V1426" i="5"/>
  <c r="E1426" i="5"/>
  <c r="V1427" i="5"/>
  <c r="E1427" i="5"/>
  <c r="X1427" i="5" s="1"/>
  <c r="V1428" i="5"/>
  <c r="E1428" i="5"/>
  <c r="X1428" i="5" s="1"/>
  <c r="V1429" i="5"/>
  <c r="E1429" i="5"/>
  <c r="X1429" i="5" s="1"/>
  <c r="V1430" i="5"/>
  <c r="E1430" i="5"/>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V1455" i="5"/>
  <c r="E1455" i="5"/>
  <c r="V1456" i="5"/>
  <c r="E1456" i="5"/>
  <c r="V1457" i="5"/>
  <c r="E1457" i="5"/>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V1473" i="5"/>
  <c r="E1473" i="5"/>
  <c r="V1474" i="5"/>
  <c r="E1474" i="5"/>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V1497" i="5"/>
  <c r="E1497" i="5"/>
  <c r="V1498" i="5"/>
  <c r="E1498" i="5"/>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V1509" i="5"/>
  <c r="E1509" i="5"/>
  <c r="V1510" i="5"/>
  <c r="E1510" i="5"/>
  <c r="V1511" i="5"/>
  <c r="E1511" i="5"/>
  <c r="X1511" i="5" s="1"/>
  <c r="V1512" i="5"/>
  <c r="E1512" i="5"/>
  <c r="X1512" i="5" s="1"/>
  <c r="V1513" i="5"/>
  <c r="E1513" i="5"/>
  <c r="X1513" i="5" s="1"/>
  <c r="V1514" i="5"/>
  <c r="E1514" i="5"/>
  <c r="V1515" i="5"/>
  <c r="E1515" i="5"/>
  <c r="V1516" i="5"/>
  <c r="E1516" i="5"/>
  <c r="V1517" i="5"/>
  <c r="E1517" i="5"/>
  <c r="V1518" i="5"/>
  <c r="E1518" i="5"/>
  <c r="X1518" i="5" s="1"/>
  <c r="V1519" i="5"/>
  <c r="E1519" i="5"/>
  <c r="X1519" i="5" s="1"/>
  <c r="V1520" i="5"/>
  <c r="E1520" i="5"/>
  <c r="V1521" i="5"/>
  <c r="E1521" i="5"/>
  <c r="X1521" i="5" s="1"/>
  <c r="V1522" i="5"/>
  <c r="E1522" i="5"/>
  <c r="X1522" i="5" s="1"/>
  <c r="V1523" i="5"/>
  <c r="E1523" i="5"/>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X1536" i="5" s="1"/>
  <c r="V1537" i="5"/>
  <c r="E1537" i="5"/>
  <c r="X1537" i="5" s="1"/>
  <c r="V1538" i="5"/>
  <c r="E1538" i="5"/>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X1554" i="5" s="1"/>
  <c r="V1555" i="5"/>
  <c r="E1555" i="5"/>
  <c r="X1555" i="5" s="1"/>
  <c r="V1556" i="5"/>
  <c r="E1556" i="5"/>
  <c r="V1557" i="5"/>
  <c r="E1557" i="5"/>
  <c r="X1557" i="5" s="1"/>
  <c r="V1558" i="5"/>
  <c r="E1558" i="5"/>
  <c r="V1559" i="5"/>
  <c r="E1559" i="5"/>
  <c r="X1559" i="5" s="1"/>
  <c r="V1560" i="5"/>
  <c r="E1560" i="5"/>
  <c r="X1560" i="5" s="1"/>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V1570" i="5"/>
  <c r="E1570" i="5"/>
  <c r="V1571" i="5"/>
  <c r="E1571" i="5"/>
  <c r="X1571" i="5" s="1"/>
  <c r="V1572" i="5"/>
  <c r="E1572" i="5"/>
  <c r="V1573" i="5"/>
  <c r="E1573" i="5"/>
  <c r="X1573" i="5" s="1"/>
  <c r="V1574" i="5"/>
  <c r="E1574" i="5"/>
  <c r="V1575" i="5"/>
  <c r="E1575" i="5"/>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V1595" i="5"/>
  <c r="E1595" i="5"/>
  <c r="X1595" i="5" s="1"/>
  <c r="V1596" i="5"/>
  <c r="E1596" i="5"/>
  <c r="X1596" i="5" s="1"/>
  <c r="V1597" i="5"/>
  <c r="E1597" i="5"/>
  <c r="X1597" i="5" s="1"/>
  <c r="V1598" i="5"/>
  <c r="E1598" i="5"/>
  <c r="V1599" i="5"/>
  <c r="E1599" i="5"/>
  <c r="X1599" i="5" s="1"/>
  <c r="V1600" i="5"/>
  <c r="E1600" i="5"/>
  <c r="V1601" i="5"/>
  <c r="E1601" i="5"/>
  <c r="X1601" i="5" s="1"/>
  <c r="V1602" i="5"/>
  <c r="E1602" i="5"/>
  <c r="X1602" i="5" s="1"/>
  <c r="V1603" i="5"/>
  <c r="E1603" i="5"/>
  <c r="X1603" i="5" s="1"/>
  <c r="V1604" i="5"/>
  <c r="E1604" i="5"/>
  <c r="V1605" i="5"/>
  <c r="E1605" i="5"/>
  <c r="X1605" i="5" s="1"/>
  <c r="V1606" i="5"/>
  <c r="E1606" i="5"/>
  <c r="V1607" i="5"/>
  <c r="E1607" i="5"/>
  <c r="X1607" i="5" s="1"/>
  <c r="V1608" i="5"/>
  <c r="E1608" i="5"/>
  <c r="X1608" i="5" s="1"/>
  <c r="V1609" i="5"/>
  <c r="E1609" i="5"/>
  <c r="X1609" i="5" s="1"/>
  <c r="V1610" i="5"/>
  <c r="E1610" i="5"/>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V1629" i="5"/>
  <c r="E1629" i="5"/>
  <c r="X1629" i="5" s="1"/>
  <c r="V1630" i="5"/>
  <c r="E1630" i="5"/>
  <c r="V1631" i="5"/>
  <c r="E1631" i="5"/>
  <c r="X1631" i="5" s="1"/>
  <c r="V1632" i="5"/>
  <c r="E1632" i="5"/>
  <c r="X1632" i="5" s="1"/>
  <c r="V1633" i="5"/>
  <c r="E1633" i="5"/>
  <c r="X1633" i="5" s="1"/>
  <c r="V1634" i="5"/>
  <c r="E1634" i="5"/>
  <c r="V1635" i="5"/>
  <c r="E1635" i="5"/>
  <c r="X1635" i="5" s="1"/>
  <c r="V1636" i="5"/>
  <c r="E1636" i="5"/>
  <c r="V1637" i="5"/>
  <c r="E1637" i="5"/>
  <c r="X1637" i="5" s="1"/>
  <c r="V1638" i="5"/>
  <c r="E1638" i="5"/>
  <c r="V1639" i="5"/>
  <c r="E1639" i="5"/>
  <c r="X1639" i="5" s="1"/>
  <c r="V1640" i="5"/>
  <c r="E1640" i="5"/>
  <c r="V1641" i="5"/>
  <c r="E1641" i="5"/>
  <c r="X1641" i="5" s="1"/>
  <c r="V1642" i="5"/>
  <c r="E1642" i="5"/>
  <c r="V1643" i="5"/>
  <c r="E1643" i="5"/>
  <c r="X1643" i="5" s="1"/>
  <c r="V1644" i="5"/>
  <c r="E1644" i="5"/>
  <c r="X1644" i="5" s="1"/>
  <c r="V1645" i="5"/>
  <c r="E1645" i="5"/>
  <c r="X1645" i="5" s="1"/>
  <c r="V1646" i="5"/>
  <c r="E1646" i="5"/>
  <c r="V1647" i="5"/>
  <c r="E1647" i="5"/>
  <c r="V1648" i="5"/>
  <c r="E1648" i="5"/>
  <c r="V1649" i="5"/>
  <c r="E1649" i="5"/>
  <c r="V1650" i="5"/>
  <c r="E1650" i="5"/>
  <c r="V1651" i="5"/>
  <c r="E1651" i="5"/>
  <c r="X1651" i="5" s="1"/>
  <c r="V1652" i="5"/>
  <c r="E1652" i="5"/>
  <c r="V1653" i="5"/>
  <c r="E1653" i="5"/>
  <c r="X1653" i="5" s="1"/>
  <c r="V1654" i="5"/>
  <c r="E1654" i="5"/>
  <c r="V1655" i="5"/>
  <c r="E1655" i="5"/>
  <c r="X1655" i="5" s="1"/>
  <c r="V1656" i="5"/>
  <c r="E1656" i="5"/>
  <c r="X1656" i="5" s="1"/>
  <c r="V1657" i="5"/>
  <c r="E1657" i="5"/>
  <c r="X1657" i="5" s="1"/>
  <c r="V1658" i="5"/>
  <c r="E1658" i="5"/>
  <c r="V1659" i="5"/>
  <c r="E1659" i="5"/>
  <c r="X1659" i="5" s="1"/>
  <c r="V1660" i="5"/>
  <c r="E1660" i="5"/>
  <c r="V1661" i="5"/>
  <c r="E1661" i="5"/>
  <c r="X1661" i="5" s="1"/>
  <c r="V1662" i="5"/>
  <c r="E1662" i="5"/>
  <c r="X1662" i="5" s="1"/>
  <c r="V1663" i="5"/>
  <c r="E1663" i="5"/>
  <c r="X1663" i="5" s="1"/>
  <c r="V1664" i="5"/>
  <c r="E1664" i="5"/>
  <c r="V1665" i="5"/>
  <c r="E1665" i="5"/>
  <c r="X1665" i="5" s="1"/>
  <c r="V1666" i="5"/>
  <c r="E1666" i="5"/>
  <c r="V1667" i="5"/>
  <c r="E1667" i="5"/>
  <c r="X1667" i="5" s="1"/>
  <c r="V1668" i="5"/>
  <c r="E1668" i="5"/>
  <c r="X1668" i="5" s="1"/>
  <c r="V1669" i="5"/>
  <c r="E1669" i="5"/>
  <c r="X1669" i="5" s="1"/>
  <c r="V1670" i="5"/>
  <c r="E1670" i="5"/>
  <c r="V1671" i="5"/>
  <c r="E1671" i="5"/>
  <c r="X1671" i="5" s="1"/>
  <c r="V1672" i="5"/>
  <c r="E1672" i="5"/>
  <c r="V1673" i="5"/>
  <c r="E1673" i="5"/>
  <c r="X1673" i="5" s="1"/>
  <c r="V1674" i="5"/>
  <c r="E1674" i="5"/>
  <c r="X1674" i="5" s="1"/>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V1702" i="5"/>
  <c r="E1702" i="5"/>
  <c r="V1703" i="5"/>
  <c r="E1703" i="5"/>
  <c r="X1703" i="5" s="1"/>
  <c r="V1704" i="5"/>
  <c r="E1704" i="5"/>
  <c r="X1704" i="5" s="1"/>
  <c r="V1705" i="5"/>
  <c r="E1705" i="5"/>
  <c r="X1705" i="5" s="1"/>
  <c r="V1706" i="5"/>
  <c r="E1706" i="5"/>
  <c r="V1707" i="5"/>
  <c r="E1707" i="5"/>
  <c r="V1708" i="5"/>
  <c r="E1708" i="5"/>
  <c r="X1708" i="5" s="1"/>
  <c r="V1709" i="5"/>
  <c r="E1709" i="5"/>
  <c r="V1710" i="5"/>
  <c r="E1710" i="5"/>
  <c r="X1710" i="5" s="1"/>
  <c r="V1711" i="5"/>
  <c r="E1711" i="5"/>
  <c r="X1711" i="5" s="1"/>
  <c r="V1712" i="5"/>
  <c r="E1712" i="5"/>
  <c r="V1713" i="5"/>
  <c r="E1713" i="5"/>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V1738" i="5"/>
  <c r="E1738" i="5"/>
  <c r="V1739" i="5"/>
  <c r="E1739" i="5"/>
  <c r="X1739" i="5" s="1"/>
  <c r="V1740" i="5"/>
  <c r="E1740" i="5"/>
  <c r="X1740" i="5" s="1"/>
  <c r="V1741" i="5"/>
  <c r="E1741" i="5"/>
  <c r="X1741" i="5" s="1"/>
  <c r="V1742" i="5"/>
  <c r="E1742" i="5"/>
  <c r="V1743" i="5"/>
  <c r="E1743" i="5"/>
  <c r="X1743" i="5" s="1"/>
  <c r="V1744" i="5"/>
  <c r="E1744" i="5"/>
  <c r="V1745" i="5"/>
  <c r="E1745" i="5"/>
  <c r="X1745" i="5" s="1"/>
  <c r="V1746" i="5"/>
  <c r="E1746" i="5"/>
  <c r="X1746" i="5" s="1"/>
  <c r="V1747" i="5"/>
  <c r="E1747" i="5"/>
  <c r="X1747" i="5" s="1"/>
  <c r="V1748" i="5"/>
  <c r="E1748" i="5"/>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V1775" i="5"/>
  <c r="E1775" i="5"/>
  <c r="X1775" i="5" s="1"/>
  <c r="V1776" i="5"/>
  <c r="E1776" i="5"/>
  <c r="X1776" i="5" s="1"/>
  <c r="V1777" i="5"/>
  <c r="E1777" i="5"/>
  <c r="X1777" i="5" s="1"/>
  <c r="V1778" i="5"/>
  <c r="E1778" i="5"/>
  <c r="V1779" i="5"/>
  <c r="E1779" i="5"/>
  <c r="X1779" i="5" s="1"/>
  <c r="V1780" i="5"/>
  <c r="E1780" i="5"/>
  <c r="V1781" i="5"/>
  <c r="E1781" i="5"/>
  <c r="X1781" i="5" s="1"/>
  <c r="V1782" i="5"/>
  <c r="E1782" i="5"/>
  <c r="X1782" i="5" s="1"/>
  <c r="V1783" i="5"/>
  <c r="E1783" i="5"/>
  <c r="X1783" i="5" s="1"/>
  <c r="V1784" i="5"/>
  <c r="E1784" i="5"/>
  <c r="V1785" i="5"/>
  <c r="E1785" i="5"/>
  <c r="X1785" i="5" s="1"/>
  <c r="V1786" i="5"/>
  <c r="E1786" i="5"/>
  <c r="V1787" i="5"/>
  <c r="E1787" i="5"/>
  <c r="X1787" i="5" s="1"/>
  <c r="V1788" i="5"/>
  <c r="E1788" i="5"/>
  <c r="X1788" i="5" s="1"/>
  <c r="V1789" i="5"/>
  <c r="E1789" i="5"/>
  <c r="X1789" i="5" s="1"/>
  <c r="V1790" i="5"/>
  <c r="E1790" i="5"/>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V1803" i="5"/>
  <c r="E1803" i="5"/>
  <c r="X1803" i="5" s="1"/>
  <c r="V1804" i="5"/>
  <c r="E1804" i="5"/>
  <c r="V1805" i="5"/>
  <c r="E1805" i="5"/>
  <c r="X1805" i="5" s="1"/>
  <c r="V1806" i="5"/>
  <c r="E1806" i="5"/>
  <c r="X1806" i="5" s="1"/>
  <c r="V1807" i="5"/>
  <c r="E1807" i="5"/>
  <c r="X1807" i="5" s="1"/>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V1823" i="5"/>
  <c r="E1823" i="5"/>
  <c r="X1823" i="5" s="1"/>
  <c r="V1824" i="5"/>
  <c r="E1824" i="5"/>
  <c r="X1824" i="5" s="1"/>
  <c r="V1825" i="5"/>
  <c r="E1825" i="5"/>
  <c r="X1825" i="5" s="1"/>
  <c r="V1826" i="5"/>
  <c r="E1826" i="5"/>
  <c r="V1827" i="5"/>
  <c r="E1827" i="5"/>
  <c r="X1827" i="5" s="1"/>
  <c r="V1828" i="5"/>
  <c r="E1828" i="5"/>
  <c r="V1829" i="5"/>
  <c r="E1829" i="5"/>
  <c r="V1830" i="5"/>
  <c r="E1830" i="5"/>
  <c r="X1830" i="5" s="1"/>
  <c r="V1831" i="5"/>
  <c r="E1831" i="5"/>
  <c r="X1831" i="5" s="1"/>
  <c r="V1832" i="5"/>
  <c r="E1832" i="5"/>
  <c r="V1833" i="5"/>
  <c r="E1833" i="5"/>
  <c r="X1833" i="5" s="1"/>
  <c r="V1834" i="5"/>
  <c r="E1834" i="5"/>
  <c r="V1835" i="5"/>
  <c r="E1835" i="5"/>
  <c r="X1835" i="5" s="1"/>
  <c r="V1836" i="5"/>
  <c r="E1836" i="5"/>
  <c r="X1836" i="5" s="1"/>
  <c r="V1837" i="5"/>
  <c r="E1837" i="5"/>
  <c r="X1837" i="5" s="1"/>
  <c r="V1838" i="5"/>
  <c r="E1838" i="5"/>
  <c r="V1839" i="5"/>
  <c r="E1839" i="5"/>
  <c r="V1840" i="5"/>
  <c r="E1840" i="5"/>
  <c r="X1840" i="5" s="1"/>
  <c r="V1841" i="5"/>
  <c r="E1841" i="5"/>
  <c r="X1841" i="5" s="1"/>
  <c r="V1842" i="5"/>
  <c r="E1842" i="5"/>
  <c r="V1843" i="5"/>
  <c r="E1843" i="5"/>
  <c r="X1843" i="5" s="1"/>
  <c r="V1844" i="5"/>
  <c r="E1844" i="5"/>
  <c r="V1845" i="5"/>
  <c r="E1845" i="5"/>
  <c r="X1845" i="5" s="1"/>
  <c r="V1846" i="5"/>
  <c r="E1846" i="5"/>
  <c r="V1847" i="5"/>
  <c r="E1847" i="5"/>
  <c r="X1847" i="5" s="1"/>
  <c r="V1848" i="5"/>
  <c r="E1848" i="5"/>
  <c r="X1848" i="5" s="1"/>
  <c r="V1849" i="5"/>
  <c r="E1849" i="5"/>
  <c r="X1849" i="5" s="1"/>
  <c r="V1850" i="5"/>
  <c r="E1850" i="5"/>
  <c r="V1851" i="5"/>
  <c r="E1851" i="5"/>
  <c r="V1852" i="5"/>
  <c r="E1852" i="5"/>
  <c r="V1853" i="5"/>
  <c r="E1853" i="5"/>
  <c r="X1853" i="5" s="1"/>
  <c r="V1854" i="5"/>
  <c r="E1854" i="5"/>
  <c r="X1854" i="5" s="1"/>
  <c r="V1855" i="5"/>
  <c r="E1855" i="5"/>
  <c r="X1855" i="5" s="1"/>
  <c r="V1856" i="5"/>
  <c r="E1856" i="5"/>
  <c r="V1857" i="5"/>
  <c r="E1857" i="5"/>
  <c r="V1858" i="5"/>
  <c r="E1858" i="5"/>
  <c r="V1859" i="5"/>
  <c r="E1859" i="5"/>
  <c r="X1859" i="5" s="1"/>
  <c r="V1860" i="5"/>
  <c r="E1860" i="5"/>
  <c r="V1861" i="5"/>
  <c r="E1861" i="5"/>
  <c r="X1861" i="5" s="1"/>
  <c r="V1862" i="5"/>
  <c r="E1862" i="5"/>
  <c r="V1863" i="5"/>
  <c r="E1863" i="5"/>
  <c r="V1864" i="5"/>
  <c r="E1864" i="5"/>
  <c r="V1865" i="5"/>
  <c r="E1865" i="5"/>
  <c r="X1865" i="5" s="1"/>
  <c r="V1866" i="5"/>
  <c r="E1866" i="5"/>
  <c r="X1866" i="5" s="1"/>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V1949" i="5"/>
  <c r="E1949" i="5"/>
  <c r="X1949" i="5" s="1"/>
  <c r="V1950" i="5"/>
  <c r="E1950" i="5"/>
  <c r="X1950" i="5" s="1"/>
  <c r="V1951" i="5"/>
  <c r="E1951" i="5"/>
  <c r="X1951" i="5" s="1"/>
  <c r="V1952" i="5"/>
  <c r="E1952" i="5"/>
  <c r="V1953" i="5"/>
  <c r="E1953" i="5"/>
  <c r="X1953" i="5" s="1"/>
  <c r="V1954" i="5"/>
  <c r="E1954" i="5"/>
  <c r="V1955" i="5"/>
  <c r="E1955" i="5"/>
  <c r="X1955" i="5" s="1"/>
  <c r="V1956" i="5"/>
  <c r="E1956" i="5"/>
  <c r="X1956" i="5" s="1"/>
  <c r="V1957" i="5"/>
  <c r="E1957" i="5"/>
  <c r="X1957" i="5" s="1"/>
  <c r="V1958" i="5"/>
  <c r="E1958" i="5"/>
  <c r="V1959" i="5"/>
  <c r="E1959" i="5"/>
  <c r="X1959" i="5" s="1"/>
  <c r="V1960" i="5"/>
  <c r="E1960" i="5"/>
  <c r="V1961" i="5"/>
  <c r="E1961" i="5"/>
  <c r="X1961" i="5" s="1"/>
  <c r="V1962" i="5"/>
  <c r="E1962" i="5"/>
  <c r="X1962" i="5" s="1"/>
  <c r="V1963" i="5"/>
  <c r="E1963" i="5"/>
  <c r="X1963" i="5" s="1"/>
  <c r="V1964" i="5"/>
  <c r="E1964" i="5"/>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V1979" i="5"/>
  <c r="E1979" i="5"/>
  <c r="X1979" i="5" s="1"/>
  <c r="V1980" i="5"/>
  <c r="E1980" i="5"/>
  <c r="X1980" i="5" s="1"/>
  <c r="V1981" i="5"/>
  <c r="E1981" i="5"/>
  <c r="X1981" i="5" s="1"/>
  <c r="V1982" i="5"/>
  <c r="E1982" i="5"/>
  <c r="V1983" i="5"/>
  <c r="E1983" i="5"/>
  <c r="X1983" i="5" s="1"/>
  <c r="V1984" i="5"/>
  <c r="E1984" i="5"/>
  <c r="V1985" i="5"/>
  <c r="E1985" i="5"/>
  <c r="X1985" i="5" s="1"/>
  <c r="V1986" i="5"/>
  <c r="E1986" i="5"/>
  <c r="X1986" i="5" s="1"/>
  <c r="V1987" i="5"/>
  <c r="E1987" i="5"/>
  <c r="X1987" i="5" s="1"/>
  <c r="V1988" i="5"/>
  <c r="E1988" i="5"/>
  <c r="V1989" i="5"/>
  <c r="E1989" i="5"/>
  <c r="X1989" i="5" s="1"/>
  <c r="V1990" i="5"/>
  <c r="E1990" i="5"/>
  <c r="V1991" i="5"/>
  <c r="E1991" i="5"/>
  <c r="X1991" i="5" s="1"/>
  <c r="V1992" i="5"/>
  <c r="E1992" i="5"/>
  <c r="X1992" i="5" s="1"/>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V2034" i="5"/>
  <c r="E2034" i="5"/>
  <c r="X2034" i="5" s="1"/>
  <c r="V2035" i="5"/>
  <c r="E2035" i="5"/>
  <c r="X2035" i="5" s="1"/>
  <c r="V2036" i="5"/>
  <c r="E2036" i="5"/>
  <c r="V2037" i="5"/>
  <c r="E2037" i="5"/>
  <c r="X2037" i="5" s="1"/>
  <c r="V2038" i="5"/>
  <c r="E2038" i="5"/>
  <c r="V2039" i="5"/>
  <c r="E2039" i="5"/>
  <c r="V2040" i="5"/>
  <c r="E2040" i="5"/>
  <c r="X2040" i="5" s="1"/>
  <c r="V2041" i="5"/>
  <c r="E2041" i="5"/>
  <c r="X2041" i="5" s="1"/>
  <c r="V2042" i="5"/>
  <c r="E2042" i="5"/>
  <c r="V2043" i="5"/>
  <c r="E2043" i="5"/>
  <c r="X2043" i="5" s="1"/>
  <c r="V2044" i="5"/>
  <c r="E2044" i="5"/>
  <c r="V2045" i="5"/>
  <c r="E2045" i="5"/>
  <c r="X2045" i="5" s="1"/>
  <c r="V2046" i="5"/>
  <c r="E2046" i="5"/>
  <c r="X2046" i="5" s="1"/>
  <c r="V2047" i="5"/>
  <c r="E2047" i="5"/>
  <c r="X2047" i="5" s="1"/>
  <c r="V2048" i="5"/>
  <c r="E2048" i="5"/>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V2081" i="5"/>
  <c r="E2081" i="5"/>
  <c r="X2081" i="5" s="1"/>
  <c r="V2082" i="5"/>
  <c r="E2082" i="5"/>
  <c r="X2082" i="5" s="1"/>
  <c r="V2083" i="5"/>
  <c r="E2083" i="5"/>
  <c r="X2083" i="5" s="1"/>
  <c r="V2084" i="5"/>
  <c r="E2084" i="5"/>
  <c r="V2085" i="5"/>
  <c r="E2085" i="5"/>
  <c r="X2085" i="5" s="1"/>
  <c r="V2086" i="5"/>
  <c r="E2086" i="5"/>
  <c r="V2087" i="5"/>
  <c r="E2087" i="5"/>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V2109" i="5"/>
  <c r="E2109" i="5"/>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V2122" i="5"/>
  <c r="E2122" i="5"/>
  <c r="X2122" i="5" s="1"/>
  <c r="V2123" i="5"/>
  <c r="E2123" i="5"/>
  <c r="X2123" i="5" s="1"/>
  <c r="V2124" i="5"/>
  <c r="E2124" i="5"/>
  <c r="X2124" i="5" s="1"/>
  <c r="V2125" i="5"/>
  <c r="E2125" i="5"/>
  <c r="X2125" i="5" s="1"/>
  <c r="V2126" i="5"/>
  <c r="E2126" i="5"/>
  <c r="V2127" i="5"/>
  <c r="E2127" i="5"/>
  <c r="V2128" i="5"/>
  <c r="E2128" i="5"/>
  <c r="X2128" i="5" s="1"/>
  <c r="V2129" i="5"/>
  <c r="E2129" i="5"/>
  <c r="X2129" i="5" s="1"/>
  <c r="V2130" i="5"/>
  <c r="E2130" i="5"/>
  <c r="X2130" i="5" s="1"/>
  <c r="V2131" i="5"/>
  <c r="E2131" i="5"/>
  <c r="X2131" i="5" s="1"/>
  <c r="V2132" i="5"/>
  <c r="E2132" i="5"/>
  <c r="V2133" i="5"/>
  <c r="E2133" i="5"/>
  <c r="X2133" i="5" s="1"/>
  <c r="V2134" i="5"/>
  <c r="E2134" i="5"/>
  <c r="X2134" i="5" s="1"/>
  <c r="V2135" i="5"/>
  <c r="E2135" i="5"/>
  <c r="V2136" i="5"/>
  <c r="E2136" i="5"/>
  <c r="X2136" i="5" s="1"/>
  <c r="V2137" i="5"/>
  <c r="E2137" i="5"/>
  <c r="X2137" i="5" s="1"/>
  <c r="V2138" i="5"/>
  <c r="E2138" i="5"/>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V2165" i="5"/>
  <c r="E2165" i="5"/>
  <c r="X2165" i="5" s="1"/>
  <c r="V2166" i="5"/>
  <c r="E2166" i="5"/>
  <c r="X2166" i="5" s="1"/>
  <c r="V2167" i="5"/>
  <c r="E2167" i="5"/>
  <c r="X2167" i="5" s="1"/>
  <c r="V2168" i="5"/>
  <c r="E2168" i="5"/>
  <c r="V2169" i="5"/>
  <c r="E2169" i="5"/>
  <c r="X2169" i="5" s="1"/>
  <c r="V2170" i="5"/>
  <c r="E2170" i="5"/>
  <c r="V2171" i="5"/>
  <c r="E2171" i="5"/>
  <c r="X2171" i="5" s="1"/>
  <c r="V2172" i="5"/>
  <c r="E2172" i="5"/>
  <c r="X2172" i="5" s="1"/>
  <c r="V2173" i="5"/>
  <c r="E2173" i="5"/>
  <c r="X2173" i="5" s="1"/>
  <c r="V2174" i="5"/>
  <c r="E2174" i="5"/>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V2205" i="5"/>
  <c r="E2205" i="5"/>
  <c r="V2206" i="5"/>
  <c r="E2206" i="5"/>
  <c r="V2207" i="5"/>
  <c r="E2207" i="5"/>
  <c r="V2208" i="5"/>
  <c r="E2208" i="5"/>
  <c r="X2208" i="5" s="1"/>
  <c r="V2209" i="5"/>
  <c r="E2209" i="5"/>
  <c r="X2209" i="5" s="1"/>
  <c r="V2210" i="5"/>
  <c r="E2210" i="5"/>
  <c r="V2211" i="5"/>
  <c r="E2211" i="5"/>
  <c r="X2211" i="5" s="1"/>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V2225" i="5"/>
  <c r="E2225" i="5"/>
  <c r="X2225" i="5" s="1"/>
  <c r="V2226" i="5"/>
  <c r="E2226" i="5"/>
  <c r="X2226" i="5" s="1"/>
  <c r="V2227" i="5"/>
  <c r="E2227" i="5"/>
  <c r="X2227" i="5" s="1"/>
  <c r="V2228" i="5"/>
  <c r="E2228" i="5"/>
  <c r="V2229" i="5"/>
  <c r="E2229" i="5"/>
  <c r="X2229" i="5" s="1"/>
  <c r="V2230" i="5"/>
  <c r="E2230" i="5"/>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V2241" i="5"/>
  <c r="E2241" i="5"/>
  <c r="V2242" i="5"/>
  <c r="E2242" i="5"/>
  <c r="V2243" i="5"/>
  <c r="E2243" i="5"/>
  <c r="X2243" i="5" s="1"/>
  <c r="V2244" i="5"/>
  <c r="E2244" i="5"/>
  <c r="X2244" i="5" s="1"/>
  <c r="V2245" i="5"/>
  <c r="E2245" i="5"/>
  <c r="X2245" i="5" s="1"/>
  <c r="V2246" i="5"/>
  <c r="E2246" i="5"/>
  <c r="V2247" i="5"/>
  <c r="E2247" i="5"/>
  <c r="X2247" i="5" s="1"/>
  <c r="V2248" i="5"/>
  <c r="E2248" i="5"/>
  <c r="X2248" i="5" s="1"/>
  <c r="V2249" i="5"/>
  <c r="E2249" i="5"/>
  <c r="V2250" i="5"/>
  <c r="E2250" i="5"/>
  <c r="X2250" i="5" s="1"/>
  <c r="V2251" i="5"/>
  <c r="E2251" i="5"/>
  <c r="X2251" i="5" s="1"/>
  <c r="V2252" i="5"/>
  <c r="E2252" i="5"/>
  <c r="V2253" i="5"/>
  <c r="E2253" i="5"/>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V2267" i="5"/>
  <c r="E2267" i="5"/>
  <c r="V2268" i="5"/>
  <c r="E2268" i="5"/>
  <c r="X2268" i="5" s="1"/>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X2280" i="5" s="1"/>
  <c r="V2281" i="5"/>
  <c r="E2281" i="5"/>
  <c r="X2281" i="5" s="1"/>
  <c r="V2282" i="5"/>
  <c r="E2282" i="5"/>
  <c r="V2283" i="5"/>
  <c r="E2283" i="5"/>
  <c r="X2283" i="5" s="1"/>
  <c r="V2284" i="5"/>
  <c r="E2284" i="5"/>
  <c r="V2285" i="5"/>
  <c r="E2285" i="5"/>
  <c r="X2285" i="5" s="1"/>
  <c r="V2286" i="5"/>
  <c r="E2286" i="5"/>
  <c r="X2286" i="5" s="1"/>
  <c r="V2287" i="5"/>
  <c r="E2287" i="5"/>
  <c r="X2287" i="5" s="1"/>
  <c r="V2288" i="5"/>
  <c r="E2288" i="5"/>
  <c r="V2289" i="5"/>
  <c r="E2289" i="5"/>
  <c r="X2289" i="5" s="1"/>
  <c r="V2290" i="5"/>
  <c r="E2290" i="5"/>
  <c r="V2291" i="5"/>
  <c r="E2291" i="5"/>
  <c r="X2291" i="5" s="1"/>
  <c r="V2292" i="5"/>
  <c r="E2292" i="5"/>
  <c r="X2292" i="5" s="1"/>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V2307" i="5"/>
  <c r="E2307" i="5"/>
  <c r="X2307" i="5" s="1"/>
  <c r="V2308" i="5"/>
  <c r="E2308" i="5"/>
  <c r="X2308" i="5" s="1"/>
  <c r="V2309" i="5"/>
  <c r="E2309" i="5"/>
  <c r="X2309" i="5" s="1"/>
  <c r="V2310" i="5"/>
  <c r="E2310" i="5"/>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V2325" i="5"/>
  <c r="E2325" i="5"/>
  <c r="X2325" i="5" s="1"/>
  <c r="V2326" i="5"/>
  <c r="E2326" i="5"/>
  <c r="V2327" i="5"/>
  <c r="E2327" i="5"/>
  <c r="X2327" i="5" s="1"/>
  <c r="V2328" i="5"/>
  <c r="E2328" i="5"/>
  <c r="X2328" i="5" s="1"/>
  <c r="V2329" i="5"/>
  <c r="E2329" i="5"/>
  <c r="X2329" i="5" s="1"/>
  <c r="V2330" i="5"/>
  <c r="E2330" i="5"/>
  <c r="V2331" i="5"/>
  <c r="E2331" i="5"/>
  <c r="X2331" i="5" s="1"/>
  <c r="V2332" i="5"/>
  <c r="E2332" i="5"/>
  <c r="V2333" i="5"/>
  <c r="E2333" i="5"/>
  <c r="X2333" i="5" s="1"/>
  <c r="V2334" i="5"/>
  <c r="E2334" i="5"/>
  <c r="X2334" i="5" s="1"/>
  <c r="V2335" i="5"/>
  <c r="E2335" i="5"/>
  <c r="X2335" i="5" s="1"/>
  <c r="V2336" i="5"/>
  <c r="E2336" i="5"/>
  <c r="V2337" i="5"/>
  <c r="E2337" i="5"/>
  <c r="V2338" i="5"/>
  <c r="E2338" i="5"/>
  <c r="X2338" i="5" s="1"/>
  <c r="V2339" i="5"/>
  <c r="E2339" i="5"/>
  <c r="X2339" i="5" s="1"/>
  <c r="V2340" i="5"/>
  <c r="E2340" i="5"/>
  <c r="X2340" i="5" s="1"/>
  <c r="V2341" i="5"/>
  <c r="E2341" i="5"/>
  <c r="X2341" i="5" s="1"/>
  <c r="V2342" i="5"/>
  <c r="E2342" i="5"/>
  <c r="V2343" i="5"/>
  <c r="E2343" i="5"/>
  <c r="X2343" i="5" s="1"/>
  <c r="V2344" i="5"/>
  <c r="E2344" i="5"/>
  <c r="V2345" i="5"/>
  <c r="E2345" i="5"/>
  <c r="X2345" i="5" s="1"/>
  <c r="V2346" i="5"/>
  <c r="E2346" i="5"/>
  <c r="X2346" i="5" s="1"/>
  <c r="V2347" i="5"/>
  <c r="E2347" i="5"/>
  <c r="X2347" i="5" s="1"/>
  <c r="V2348" i="5"/>
  <c r="E2348" i="5"/>
  <c r="V2349" i="5"/>
  <c r="E2349" i="5"/>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V2361" i="5"/>
  <c r="E2361" i="5"/>
  <c r="V2362" i="5"/>
  <c r="E2362" i="5"/>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X2376" i="5" s="1"/>
  <c r="V2377" i="5"/>
  <c r="E2377" i="5"/>
  <c r="X2377" i="5" s="1"/>
  <c r="V2378" i="5"/>
  <c r="E2378" i="5"/>
  <c r="V2379" i="5"/>
  <c r="E2379" i="5"/>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V2391" i="5"/>
  <c r="E2391" i="5"/>
  <c r="X2391" i="5" s="1"/>
  <c r="V2392" i="5"/>
  <c r="E2392" i="5"/>
  <c r="V2393" i="5"/>
  <c r="E2393" i="5"/>
  <c r="X2393" i="5" s="1"/>
  <c r="V2394" i="5"/>
  <c r="E2394" i="5"/>
  <c r="X2394" i="5" s="1"/>
  <c r="V2395" i="5"/>
  <c r="E2395" i="5"/>
  <c r="X2395" i="5" s="1"/>
  <c r="V2396" i="5"/>
  <c r="E2396" i="5"/>
  <c r="V2397" i="5"/>
  <c r="E2397" i="5"/>
  <c r="V2398" i="5"/>
  <c r="E2398" i="5"/>
  <c r="V2399" i="5"/>
  <c r="E2399" i="5"/>
  <c r="X2399" i="5" s="1"/>
  <c r="V2400" i="5"/>
  <c r="E2400" i="5"/>
  <c r="X2400" i="5" s="1"/>
  <c r="V2401" i="5"/>
  <c r="E2401" i="5"/>
  <c r="X2401" i="5" s="1"/>
  <c r="V2402" i="5"/>
  <c r="E2402" i="5"/>
  <c r="V2403" i="5"/>
  <c r="E2403" i="5"/>
  <c r="X2403" i="5" s="1"/>
  <c r="V2404" i="5"/>
  <c r="E2404" i="5"/>
  <c r="V2405" i="5"/>
  <c r="E2405" i="5"/>
  <c r="X2405" i="5" s="1"/>
  <c r="V2406" i="5"/>
  <c r="E2406" i="5"/>
  <c r="X2406" i="5" s="1"/>
  <c r="V2407" i="5"/>
  <c r="E2407" i="5"/>
  <c r="X2407" i="5" s="1"/>
  <c r="V2408" i="5"/>
  <c r="E2408" i="5"/>
  <c r="V2409" i="5"/>
  <c r="E2409" i="5"/>
  <c r="V2410" i="5"/>
  <c r="E2410" i="5"/>
  <c r="V2411" i="5"/>
  <c r="E2411" i="5"/>
  <c r="X2411" i="5" s="1"/>
  <c r="V2412" i="5"/>
  <c r="E2412" i="5"/>
  <c r="X2412" i="5" s="1"/>
  <c r="V2413" i="5"/>
  <c r="E2413" i="5"/>
  <c r="X2413" i="5" s="1"/>
  <c r="V2414" i="5"/>
  <c r="E2414" i="5"/>
  <c r="V2415" i="5"/>
  <c r="E2415" i="5"/>
  <c r="V2416" i="5"/>
  <c r="E2416" i="5"/>
  <c r="V2417" i="5"/>
  <c r="E2417" i="5"/>
  <c r="X2417" i="5" s="1"/>
  <c r="V2418" i="5"/>
  <c r="E2418" i="5"/>
  <c r="X2418" i="5" s="1"/>
  <c r="V2419" i="5"/>
  <c r="E2419" i="5"/>
  <c r="X2419" i="5" s="1"/>
  <c r="V2420" i="5"/>
  <c r="E2420" i="5"/>
  <c r="V2421" i="5"/>
  <c r="E2421" i="5"/>
  <c r="X2421" i="5" s="1"/>
  <c r="V2422" i="5"/>
  <c r="E2422" i="5"/>
  <c r="V2423" i="5"/>
  <c r="E2423" i="5"/>
  <c r="X2423" i="5" s="1"/>
  <c r="V2424" i="5"/>
  <c r="E2424" i="5"/>
  <c r="X2424" i="5" s="1"/>
  <c r="V2425" i="5"/>
  <c r="E2425" i="5"/>
  <c r="X2425" i="5" s="1"/>
  <c r="V2426" i="5"/>
  <c r="E2426" i="5"/>
  <c r="V2427" i="5"/>
  <c r="E2427" i="5"/>
  <c r="X2427" i="5" s="1"/>
  <c r="V2428" i="5"/>
  <c r="E2428" i="5"/>
  <c r="V2429" i="5"/>
  <c r="E2429" i="5"/>
  <c r="X2429" i="5" s="1"/>
  <c r="V2430" i="5"/>
  <c r="E2430" i="5"/>
  <c r="X2430" i="5" s="1"/>
  <c r="V2431" i="5"/>
  <c r="E2431" i="5"/>
  <c r="X2431" i="5" s="1"/>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B19" i="6" s="1"/>
  <c r="G14" i="6"/>
  <c r="H14" i="6" s="1"/>
  <c r="H13" i="6"/>
  <c r="B12" i="6"/>
  <c r="G12" i="6" s="1"/>
  <c r="H12" i="6" s="1"/>
  <c r="D12" i="6" s="1"/>
  <c r="B11" i="6"/>
  <c r="G11" i="6" s="1"/>
  <c r="H11" i="6" s="1"/>
  <c r="D11" i="6" s="1"/>
  <c r="G10" i="6"/>
  <c r="H10" i="6"/>
  <c r="D10" i="6" s="1"/>
  <c r="G9" i="6"/>
  <c r="H9" i="6" s="1"/>
  <c r="D9" i="6" s="1"/>
  <c r="B8" i="6"/>
  <c r="G8" i="6"/>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24" i="5"/>
  <c r="AB18" i="5"/>
  <c r="R6" i="5"/>
  <c r="AB6" i="5"/>
  <c r="B90" i="4"/>
  <c r="H67" i="4"/>
  <c r="P47" i="4"/>
  <c r="P46" i="4"/>
  <c r="P45" i="4"/>
  <c r="B45" i="4" s="1"/>
  <c r="A30" i="6" s="1"/>
  <c r="P44" i="4"/>
  <c r="P43" i="4"/>
  <c r="Q43" i="4" s="1"/>
  <c r="P41" i="4"/>
  <c r="B41" i="4" s="1"/>
  <c r="B59" i="4" s="1"/>
  <c r="A42" i="6" s="1"/>
  <c r="P40" i="4"/>
  <c r="P39" i="4"/>
  <c r="P38" i="4"/>
  <c r="P37" i="4"/>
  <c r="Q37" i="4"/>
  <c r="B67" i="4" s="1"/>
  <c r="A48"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139" i="5"/>
  <c r="R139" i="5"/>
  <c r="J139" i="5"/>
  <c r="I139" i="5"/>
  <c r="F139" i="5"/>
  <c r="F193" i="5"/>
  <c r="H227" i="5"/>
  <c r="R227" i="5"/>
  <c r="F227" i="5"/>
  <c r="J227" i="5"/>
  <c r="I227" i="5"/>
  <c r="R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R159" i="5"/>
  <c r="J159" i="5"/>
  <c r="I159" i="5"/>
  <c r="F159" i="5"/>
  <c r="I373" i="5"/>
  <c r="R373" i="5"/>
  <c r="J373" i="5"/>
  <c r="H373" i="5"/>
  <c r="F373" i="5"/>
  <c r="X27" i="5"/>
  <c r="R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I46" i="5"/>
  <c r="AB22" i="5"/>
  <c r="R25" i="5"/>
  <c r="F39" i="5"/>
  <c r="I45" i="5"/>
  <c r="R47" i="5"/>
  <c r="H50" i="5"/>
  <c r="F55" i="5"/>
  <c r="R63" i="5"/>
  <c r="H66" i="5"/>
  <c r="R79" i="5"/>
  <c r="H82" i="5"/>
  <c r="R95" i="5"/>
  <c r="H98" i="5"/>
  <c r="AB108"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I50" i="5"/>
  <c r="I66" i="5"/>
  <c r="I82"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AB34"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31" i="5"/>
  <c r="X52" i="5"/>
  <c r="X56"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J1423" i="5"/>
  <c r="AB1427" i="5"/>
  <c r="X1430"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6" i="5"/>
  <c r="X1984" i="5"/>
  <c r="X1988" i="5"/>
  <c r="X1996" i="5"/>
  <c r="X2000" i="5"/>
  <c r="X2024" i="5"/>
  <c r="X2036"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22" i="5"/>
  <c r="X226" i="5"/>
  <c r="S598" i="5"/>
  <c r="X550" i="5"/>
  <c r="X542" i="5"/>
  <c r="X376" i="5"/>
  <c r="X504" i="5"/>
  <c r="X338" i="5"/>
  <c r="X326" i="5"/>
  <c r="X310" i="5"/>
  <c r="X146" i="5"/>
  <c r="X488" i="5"/>
  <c r="X514" i="5"/>
  <c r="X498" i="5"/>
  <c r="X482" i="5"/>
  <c r="X230" i="5"/>
  <c r="X21" i="5"/>
  <c r="X530" i="5"/>
  <c r="X122" i="5"/>
  <c r="X546" i="5"/>
  <c r="S532" i="5"/>
  <c r="X336" i="5"/>
  <c r="X356" i="5"/>
  <c r="S356" i="5"/>
  <c r="X154" i="5"/>
  <c r="X214" i="5"/>
  <c r="X20" i="5"/>
  <c r="X70" i="5"/>
  <c r="X98" i="5"/>
  <c r="X198" i="5"/>
  <c r="X134" i="5"/>
  <c r="X234" i="5"/>
  <c r="X34" i="5"/>
  <c r="S343" i="5"/>
  <c r="X158" i="5"/>
  <c r="X333" i="5"/>
  <c r="X82" i="5"/>
  <c r="X78" i="5"/>
  <c r="X282" i="5"/>
  <c r="X206" i="5"/>
  <c r="X38" i="5"/>
  <c r="X142" i="5"/>
  <c r="X278" i="5"/>
  <c r="X182" i="5"/>
  <c r="X218" i="5"/>
  <c r="X86" i="5"/>
  <c r="X202" i="5"/>
  <c r="X369" i="5"/>
  <c r="X46" i="5"/>
  <c r="S315" i="5"/>
  <c r="X22" i="5"/>
  <c r="X327" i="5"/>
  <c r="X118" i="5"/>
  <c r="X54" i="5"/>
  <c r="X50" i="5"/>
  <c r="X62" i="5"/>
  <c r="S357" i="5"/>
  <c r="X130" i="5"/>
  <c r="S383" i="5"/>
  <c r="X92" i="5"/>
  <c r="X76" i="5"/>
  <c r="X44" i="5"/>
  <c r="X250"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37" i="6"/>
  <c r="G37" i="6" s="1"/>
  <c r="F2426" i="5"/>
  <c r="X2426" i="5"/>
  <c r="R2426" i="5"/>
  <c r="J2426" i="5"/>
  <c r="I2426" i="5"/>
  <c r="H2426" i="5"/>
  <c r="F2446" i="5"/>
  <c r="H2446" i="5"/>
  <c r="X2446" i="5"/>
  <c r="J2446" i="5"/>
  <c r="I2446" i="5"/>
  <c r="R2446" i="5"/>
  <c r="G22" i="6"/>
  <c r="H22"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B36" i="6"/>
  <c r="G36" i="6" s="1"/>
  <c r="D17"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465" i="5"/>
  <c r="X346" i="5"/>
  <c r="X140" i="5"/>
  <c r="X502" i="5"/>
  <c r="S611" i="5"/>
  <c r="X220" i="5"/>
  <c r="X398" i="5"/>
  <c r="X538" i="5"/>
  <c r="S601" i="5"/>
  <c r="X340" i="5"/>
  <c r="X466" i="5"/>
  <c r="X467" i="5"/>
  <c r="X472" i="5"/>
  <c r="X152" i="5"/>
  <c r="X180" i="5"/>
  <c r="X232" i="5"/>
  <c r="X296" i="5"/>
  <c r="X410" i="5"/>
  <c r="X518" i="5"/>
  <c r="X176" i="5"/>
  <c r="X362" i="5"/>
  <c r="X522" i="5"/>
  <c r="X244" i="5"/>
  <c r="X276" i="5"/>
  <c r="X596" i="5"/>
  <c r="X524" i="5"/>
  <c r="X496" i="5"/>
  <c r="X578" i="5"/>
  <c r="X320" i="5"/>
  <c r="X212" i="5"/>
  <c r="X454" i="5"/>
  <c r="X406" i="5"/>
  <c r="X188" i="5"/>
  <c r="X370" i="5"/>
  <c r="X328" i="5"/>
  <c r="X506" i="5"/>
  <c r="X600" i="5"/>
  <c r="S600" i="5"/>
  <c r="X447" i="5"/>
  <c r="X191" i="5"/>
  <c r="X112" i="5"/>
  <c r="X569" i="5"/>
  <c r="X168" i="5"/>
  <c r="X164" i="5"/>
  <c r="X446" i="5"/>
  <c r="X308" i="5"/>
  <c r="X200" i="5"/>
  <c r="X316" i="5"/>
  <c r="X208" i="5"/>
  <c r="X382" i="5"/>
  <c r="S382" i="5"/>
  <c r="X224" i="5"/>
  <c r="X256" i="5"/>
  <c r="X288" i="5"/>
  <c r="X390" i="5"/>
  <c r="X525" i="5"/>
  <c r="X490" i="5"/>
  <c r="X116" i="5"/>
  <c r="X236" i="5"/>
  <c r="X268" i="5"/>
  <c r="X305" i="5"/>
  <c r="X334" i="5"/>
  <c r="X194" i="5"/>
  <c r="X592" i="5"/>
  <c r="X395" i="5"/>
  <c r="S533" i="5"/>
  <c r="X438" i="5"/>
  <c r="X148" i="5"/>
  <c r="X458" i="5"/>
  <c r="X513" i="5"/>
  <c r="X386" i="5"/>
  <c r="X575" i="5"/>
  <c r="S355" i="5"/>
  <c r="X588" i="5"/>
  <c r="X330" i="5"/>
  <c r="X602" i="5"/>
  <c r="S602" i="5"/>
  <c r="X562" i="5"/>
  <c r="X262" i="5"/>
  <c r="X350" i="5"/>
  <c r="X430" i="5"/>
  <c r="X497" i="5"/>
  <c r="X312" i="5"/>
  <c r="X156" i="5"/>
  <c r="X358" i="5"/>
  <c r="X434" i="5"/>
  <c r="X124" i="5"/>
  <c r="S603" i="5"/>
  <c r="X248" i="5"/>
  <c r="X280" i="5"/>
  <c r="X184" i="5"/>
  <c r="X104" i="5"/>
  <c r="X228" i="5"/>
  <c r="X260" i="5"/>
  <c r="X292" i="5"/>
  <c r="X374" i="5"/>
  <c r="X394" i="5"/>
  <c r="S605" i="5"/>
  <c r="X279" i="5"/>
  <c r="X189" i="5"/>
  <c r="X128" i="5"/>
  <c r="X422" i="5"/>
  <c r="X418" i="5"/>
  <c r="X172" i="5"/>
  <c r="X554" i="5"/>
  <c r="S607" i="5"/>
  <c r="X489" i="5"/>
  <c r="X557" i="5"/>
  <c r="X342" i="5"/>
  <c r="X473" i="5"/>
  <c r="X442" i="5"/>
  <c r="X509" i="5"/>
  <c r="X580" i="5"/>
  <c r="X556" i="5"/>
  <c r="X314" i="5"/>
  <c r="S314" i="5"/>
  <c r="X136" i="5"/>
  <c r="X160" i="5"/>
  <c r="X460" i="5"/>
  <c r="X196" i="5"/>
  <c r="X240" i="5"/>
  <c r="X272" i="5"/>
  <c r="X585" i="5"/>
  <c r="X120" i="5"/>
  <c r="X284" i="5"/>
  <c r="X293" i="5"/>
  <c r="X608" i="5"/>
  <c r="X574" i="5"/>
  <c r="AB12" i="5"/>
  <c r="G67" i="6" s="1"/>
  <c r="H67" i="6" s="1"/>
  <c r="D67" i="6" s="1"/>
  <c r="AB9" i="5"/>
  <c r="G65" i="6" s="1"/>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0" i="5"/>
  <c r="X9" i="5"/>
  <c r="X14" i="5"/>
  <c r="X11" i="5"/>
  <c r="X15" i="5"/>
  <c r="X8" i="5"/>
  <c r="X16" i="5"/>
  <c r="S29" i="5"/>
  <c r="S6" i="5"/>
  <c r="S9" i="5"/>
  <c r="S21" i="5"/>
  <c r="S30" i="5"/>
  <c r="S15" i="5"/>
  <c r="S36" i="5"/>
  <c r="S7" i="5"/>
  <c r="S27" i="5"/>
  <c r="S20" i="5"/>
  <c r="S25" i="5"/>
  <c r="S23" i="5"/>
  <c r="S17" i="5"/>
  <c r="S28" i="5"/>
  <c r="S12" i="5"/>
  <c r="S37" i="5"/>
  <c r="S19" i="5"/>
  <c r="S5" i="5"/>
  <c r="S35" i="5"/>
  <c r="S26" i="5"/>
  <c r="S16" i="5"/>
  <c r="S34" i="5"/>
  <c r="S22" i="5"/>
  <c r="S33" i="5"/>
  <c r="S13" i="5"/>
  <c r="S14" i="5"/>
  <c r="S31" i="5"/>
  <c r="S18" i="5"/>
  <c r="S8" i="5"/>
  <c r="S32" i="5"/>
  <c r="S24" i="5"/>
  <c r="S10" i="5"/>
  <c r="S11" i="5"/>
  <c r="G64" i="6" a="1"/>
  <c r="G66" i="6" l="1"/>
  <c r="G68" i="6"/>
  <c r="F27" i="6"/>
  <c r="H36" i="6"/>
  <c r="D36" i="6" s="1"/>
  <c r="H46" i="6"/>
  <c r="D46" i="6" s="1"/>
  <c r="C17" i="6"/>
  <c r="C16" i="6"/>
  <c r="H27" i="6"/>
  <c r="D27" i="6" s="1"/>
  <c r="D22" i="6"/>
  <c r="K68" i="6"/>
  <c r="F42" i="6"/>
  <c r="B52" i="6"/>
  <c r="G52" i="6" s="1"/>
  <c r="F37" i="6"/>
  <c r="H37" i="6" s="1"/>
  <c r="D37" i="6" s="1"/>
  <c r="F47" i="6"/>
  <c r="C22" i="6"/>
  <c r="B47" i="6"/>
  <c r="G47" i="6" s="1"/>
  <c r="F52" i="6"/>
  <c r="F32" i="6"/>
  <c r="H32" i="6" s="1"/>
  <c r="D32" i="6" s="1"/>
  <c r="F68" i="6"/>
  <c r="B42" i="6"/>
  <c r="G42" i="6" s="1"/>
  <c r="K67" i="6"/>
  <c r="D21" i="6"/>
  <c r="H51" i="6"/>
  <c r="D51" i="6" s="1"/>
  <c r="C21" i="6"/>
  <c r="C31" i="6"/>
  <c r="C46" i="6"/>
  <c r="C41" i="6"/>
  <c r="C26" i="6"/>
  <c r="G69" i="6" a="1"/>
  <c r="G69" i="6" s="1"/>
  <c r="H69" i="6" s="1"/>
  <c r="C36" i="6"/>
  <c r="C67" i="6"/>
  <c r="B81" i="4"/>
  <c r="A58" i="6" s="1"/>
  <c r="B20" i="6"/>
  <c r="B79" i="4"/>
  <c r="A57" i="6" s="1"/>
  <c r="G15" i="6"/>
  <c r="H15" i="6" s="1"/>
  <c r="C15" i="6" s="1"/>
  <c r="D14" i="6"/>
  <c r="F24" i="6"/>
  <c r="G19" i="6"/>
  <c r="B44" i="6"/>
  <c r="G44" i="6" s="1"/>
  <c r="B49" i="6"/>
  <c r="G49" i="6" s="1"/>
  <c r="B39" i="6"/>
  <c r="G39" i="6" s="1"/>
  <c r="B34" i="6"/>
  <c r="G34" i="6" s="1"/>
  <c r="B24" i="6"/>
  <c r="G24" i="6" s="1"/>
  <c r="B29" i="6"/>
  <c r="G29" i="6" s="1"/>
  <c r="H19" i="6"/>
  <c r="D19" i="6" s="1"/>
  <c r="B85" i="4"/>
  <c r="A60" i="6" s="1"/>
  <c r="B49" i="4"/>
  <c r="A33" i="6" s="1"/>
  <c r="B61" i="4"/>
  <c r="A43" i="6" s="1"/>
  <c r="C14" i="6"/>
  <c r="B83" i="4"/>
  <c r="A59" i="6" s="1"/>
  <c r="B55" i="4"/>
  <c r="A38" i="6" s="1"/>
  <c r="B37" i="4"/>
  <c r="A23" i="6" s="1"/>
  <c r="C19" i="6"/>
  <c r="B89" i="4"/>
  <c r="A63" i="6" s="1"/>
  <c r="B43" i="4"/>
  <c r="A28" i="6" s="1"/>
  <c r="C10" i="6"/>
  <c r="B75" i="4"/>
  <c r="A54" i="6" s="1"/>
  <c r="B87" i="4"/>
  <c r="A62" i="6" s="1"/>
  <c r="B31" i="4"/>
  <c r="A18" i="6" s="1"/>
  <c r="B77" i="4"/>
  <c r="A55" i="6" s="1"/>
  <c r="C12" i="6"/>
  <c r="D49" i="4"/>
  <c r="D43" i="4"/>
  <c r="D74" i="4"/>
  <c r="C11" i="6"/>
  <c r="B32" i="4"/>
  <c r="A19" i="6" s="1"/>
  <c r="C9" i="6"/>
  <c r="C8" i="6"/>
  <c r="C7" i="6"/>
  <c r="B71" i="4"/>
  <c r="A52" i="6" s="1"/>
  <c r="B33" i="4"/>
  <c r="A20" i="6" s="1"/>
  <c r="B35" i="4"/>
  <c r="A22" i="6" s="1"/>
  <c r="A27" i="6"/>
  <c r="D61" i="4"/>
  <c r="A16" i="6"/>
  <c r="B52" i="4"/>
  <c r="A36" i="6" s="1"/>
  <c r="A26" i="6"/>
  <c r="B65" i="4"/>
  <c r="A47" i="6" s="1"/>
  <c r="B53" i="4"/>
  <c r="A37" i="6" s="1"/>
  <c r="D37" i="4"/>
  <c r="D55" i="4"/>
  <c r="D67" i="4"/>
  <c r="G37" i="4"/>
  <c r="B62" i="4"/>
  <c r="A44" i="6" s="1"/>
  <c r="B68" i="4"/>
  <c r="A49" i="6" s="1"/>
  <c r="C6" i="6"/>
  <c r="A24" i="6"/>
  <c r="B63" i="4"/>
  <c r="A45" i="6" s="1"/>
  <c r="G55" i="4"/>
  <c r="G74" i="4"/>
  <c r="G43" i="4"/>
  <c r="B69" i="4"/>
  <c r="A50" i="6" s="1"/>
  <c r="B51" i="4"/>
  <c r="A35" i="6" s="1"/>
  <c r="G61" i="4"/>
  <c r="B57" i="4"/>
  <c r="A40" i="6" s="1"/>
  <c r="G5" i="6"/>
  <c r="H5" i="6" s="1"/>
  <c r="B56" i="4"/>
  <c r="A39" i="6" s="1"/>
  <c r="F64" i="6"/>
  <c r="G67" i="4"/>
  <c r="G49" i="4"/>
  <c r="C4" i="6"/>
  <c r="G64" i="6"/>
  <c r="C69" i="6"/>
  <c r="B64" i="4"/>
  <c r="A46" i="6" s="1"/>
  <c r="B58" i="4"/>
  <c r="A41" i="6" s="1"/>
  <c r="T11" i="5"/>
  <c r="T10" i="5"/>
  <c r="T26" i="5"/>
  <c r="T24" i="5"/>
  <c r="T35" i="5"/>
  <c r="T32" i="5"/>
  <c r="T5" i="5"/>
  <c r="T15" i="5"/>
  <c r="T9" i="5"/>
  <c r="T8" i="5"/>
  <c r="T19" i="5"/>
  <c r="T30" i="5"/>
  <c r="T21" i="5"/>
  <c r="T18" i="5"/>
  <c r="T37" i="5"/>
  <c r="T12" i="5"/>
  <c r="T31" i="5"/>
  <c r="T14" i="5"/>
  <c r="T28" i="5"/>
  <c r="T6" i="5"/>
  <c r="T13" i="5"/>
  <c r="T17" i="5"/>
  <c r="T29" i="5"/>
  <c r="T36" i="5"/>
  <c r="T33" i="5"/>
  <c r="T23" i="5"/>
  <c r="T25" i="5"/>
  <c r="T22" i="5"/>
  <c r="T7" i="5"/>
  <c r="T34" i="5"/>
  <c r="T20" i="5"/>
  <c r="T16" i="5"/>
  <c r="T27" i="5"/>
  <c r="H68" i="6" l="1"/>
  <c r="D68" i="6" s="1"/>
  <c r="C27" i="6"/>
  <c r="C37" i="6"/>
  <c r="C68" i="6"/>
  <c r="C32" i="6"/>
  <c r="C51" i="6"/>
  <c r="H47" i="6"/>
  <c r="H42" i="6"/>
  <c r="H52" i="6"/>
  <c r="B45" i="6"/>
  <c r="G45" i="6" s="1"/>
  <c r="G20" i="6"/>
  <c r="H20" i="6" s="1"/>
  <c r="B50" i="6"/>
  <c r="G50" i="6" s="1"/>
  <c r="B30" i="6"/>
  <c r="G30" i="6" s="1"/>
  <c r="F25" i="6"/>
  <c r="B25" i="6"/>
  <c r="G25" i="6" s="1"/>
  <c r="B35" i="6"/>
  <c r="G35" i="6" s="1"/>
  <c r="D15" i="6"/>
  <c r="K66" i="6"/>
  <c r="B40" i="6"/>
  <c r="G40" i="6" s="1"/>
  <c r="F29" i="6"/>
  <c r="H29" i="6" s="1"/>
  <c r="F44" i="6"/>
  <c r="H44" i="6" s="1"/>
  <c r="H24" i="6"/>
  <c r="F34" i="6"/>
  <c r="H34" i="6" s="1"/>
  <c r="F39" i="6"/>
  <c r="H39" i="6" s="1"/>
  <c r="F49" i="6"/>
  <c r="H49" i="6" s="1"/>
  <c r="F65" i="6"/>
  <c r="K65" i="6"/>
  <c r="C5" i="6"/>
  <c r="D5" i="6"/>
  <c r="H64" i="6"/>
  <c r="B64" i="6"/>
  <c r="D52" i="6" l="1"/>
  <c r="C52" i="6"/>
  <c r="D42" i="6"/>
  <c r="C42" i="6"/>
  <c r="D47" i="6"/>
  <c r="C47" i="6"/>
  <c r="F45" i="6"/>
  <c r="H45" i="6" s="1"/>
  <c r="F66" i="6"/>
  <c r="H66" i="6" s="1"/>
  <c r="F50" i="6"/>
  <c r="H50" i="6" s="1"/>
  <c r="F30" i="6"/>
  <c r="H30" i="6" s="1"/>
  <c r="H25" i="6"/>
  <c r="F35" i="6"/>
  <c r="H35" i="6" s="1"/>
  <c r="F40" i="6"/>
  <c r="H40" i="6" s="1"/>
  <c r="F54" i="6"/>
  <c r="F59" i="6" s="1"/>
  <c r="H59" i="6" s="1"/>
  <c r="D20" i="6"/>
  <c r="C20" i="6"/>
  <c r="B2" i="6"/>
  <c r="H65" i="6"/>
  <c r="C2" i="6"/>
  <c r="D49" i="6"/>
  <c r="C49" i="6"/>
  <c r="D39" i="6"/>
  <c r="C39" i="6"/>
  <c r="D34" i="6"/>
  <c r="C34" i="6"/>
  <c r="D24" i="6"/>
  <c r="C24" i="6"/>
  <c r="D44" i="6"/>
  <c r="C44" i="6"/>
  <c r="D29" i="6"/>
  <c r="C29" i="6"/>
  <c r="D64" i="6"/>
  <c r="C64" i="6"/>
  <c r="F60" i="6" l="1"/>
  <c r="H60" i="6" s="1"/>
  <c r="H54" i="6"/>
  <c r="F58" i="6"/>
  <c r="H58" i="6" s="1"/>
  <c r="D58" i="6" s="1"/>
  <c r="F62" i="6"/>
  <c r="H62" i="6" s="1"/>
  <c r="F55" i="6"/>
  <c r="D35" i="6"/>
  <c r="C35" i="6"/>
  <c r="F63" i="6"/>
  <c r="H63" i="6" s="1"/>
  <c r="C63" i="6" s="1"/>
  <c r="D30" i="6"/>
  <c r="C30" i="6"/>
  <c r="D40" i="6"/>
  <c r="C40" i="6"/>
  <c r="D25" i="6"/>
  <c r="C25" i="6"/>
  <c r="D50" i="6"/>
  <c r="C50" i="6"/>
  <c r="F57" i="6"/>
  <c r="H57" i="6" s="1"/>
  <c r="D57" i="6" s="1"/>
  <c r="D66" i="6"/>
  <c r="C66" i="6"/>
  <c r="D45" i="6"/>
  <c r="C45" i="6"/>
  <c r="D62" i="6"/>
  <c r="C62" i="6"/>
  <c r="D59" i="6"/>
  <c r="C59" i="6"/>
  <c r="D54" i="6"/>
  <c r="C54" i="6"/>
  <c r="D65" i="6"/>
  <c r="C65" i="6"/>
  <c r="F56" i="6"/>
  <c r="H56" i="6" s="1"/>
  <c r="H55" i="6"/>
  <c r="H70" i="6" s="1"/>
  <c r="D2" i="6" s="1"/>
  <c r="D60" i="6"/>
  <c r="C60" i="6"/>
  <c r="C58" i="6" l="1"/>
  <c r="C57" i="6"/>
  <c r="D63"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<sst xmlns="http://schemas.openxmlformats.org/spreadsheetml/2006/main" count="22819" uniqueCount="15876">
  <si>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</si>
  <si>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</si>
  <si>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</si>
  <si>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</si>
  <si>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</si>
  <si>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</si>
  <si>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</si>
  <si>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</si>
  <si>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</si>
  <si>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</si>
  <si>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</si>
  <si>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</si>
  <si>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</si>
  <si>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</si>
  <si>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</si>
  <si>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</si>
  <si>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</si>
  <si>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</si>
  <si>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</si>
  <si>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</si>
  <si>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</si>
  <si>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</si>
  <si>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</si>
  <si>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</si>
  <si>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</si>
  <si>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</si>
  <si>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</si>
  <si>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</si>
  <si>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</si>
  <si>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</si>
  <si>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</si>
  <si>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</si>
  <si>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</si>
  <si>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</si>
  <si>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</si>
  <si>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</si>
  <si>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</si>
  <si>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</si>
  <si>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</si>
  <si>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</si>
  <si>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</si>
  <si>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</si>
  <si>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</si>
  <si>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</si>
  <si>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</si>
  <si>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</si>
  <si>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</si>
  <si>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</si>
  <si>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</si>
  <si>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</si>
  <si>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</si>
  <si>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</si>
  <si>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</si>
  <si>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</si>
  <si>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</si>
  <si>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</si>
  <si>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</si>
  <si>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</si>
  <si>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</si>
  <si>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</si>
  <si>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</si>
  <si>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</si>
  <si>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</si>
  <si>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</si>
  <si>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</si>
  <si>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</si>
  <si>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</si>
  <si>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</si>
  <si>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</si>
  <si>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</si>
  <si>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</si>
  <si>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</si>
  <si>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</si>
  <si>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</si>
  <si>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</si>
  <si>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</si>
  <si>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</si>
  <si>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</si>
  <si>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</si>
  <si>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</si>
  <si>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</si>
  <si>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</si>
  <si>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</si>
  <si>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</si>
  <si>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</si>
  <si>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</si>
  <si>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</si>
  <si>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</si>
  <si>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</si>
  <si>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</si>
  <si>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</si>
  <si>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</si>
  <si>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</si>
  <si>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</si>
  <si>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</si>
  <si>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</si>
  <si>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</si>
  <si>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</si>
  <si>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</si>
  <si>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</si>
  <si>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</si>
  <si>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</si>
  <si>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</si>
  <si>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</si>
  <si>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</si>
  <si>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</si>
  <si>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</si>
  <si>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</si>
  <si>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</si>
  <si>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</si>
  <si>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</si>
  <si>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</si>
  <si>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</si>
  <si>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</si>
  <si>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</si>
  <si>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</si>
  <si>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</si>
  <si>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</si>
  <si>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</si>
  <si>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</si>
  <si>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</si>
  <si>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</si>
  <si>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</si>
  <si>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</si>
  <si>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</si>
  <si>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</si>
  <si>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</si>
  <si>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</si>
  <si>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</si>
  <si>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</si>
  <si>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</si>
  <si>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</si>
  <si>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</si>
  <si>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</si>
  <si>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</si>
  <si>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</si>
  <si>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</si>
  <si>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</si>
  <si>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</si>
  <si>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</si>
  <si>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</si>
  <si>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</si>
  <si>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</si>
  <si>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</si>
  <si>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</si>
  <si>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</si>
  <si>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</si>
  <si>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</si>
  <si>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</si>
  <si>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</si>
  <si>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</si>
  <si>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</si>
  <si>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</si>
  <si>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</si>
  <si>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</si>
  <si>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</si>
  <si>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</si>
  <si>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</si>
  <si>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</si>
  <si>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</si>
  <si>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</si>
  <si>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</si>
  <si>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</si>
  <si>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</si>
  <si>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</si>
  <si>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</si>
  <si>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</si>
  <si>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</si>
  <si>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</si>
  <si>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</si>
  <si>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</si>
  <si>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</si>
  <si>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</si>
  <si>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</si>
  <si>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</si>
  <si>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</si>
  <si>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</si>
  <si>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</si>
  <si>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</si>
  <si>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</si>
  <si>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</si>
  <si>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</si>
  <si>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</si>
  <si>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</si>
  <si>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</si>
  <si>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</si>
  <si>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</si>
  <si>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</si>
  <si>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</si>
  <si>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</si>
  <si>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</si>
  <si>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</si>
  <si>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</si>
  <si>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</si>
  <si>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</si>
  <si>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</si>
  <si>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</si>
  <si>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</si>
  <si>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</si>
  <si>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</si>
  <si>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</si>
  <si>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</si>
  <si>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</si>
  <si>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</si>
  <si>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</si>
  <si>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</si>
  <si>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</si>
  <si>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</si>
  <si>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</si>
  <si>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</si>
  <si>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</si>
  <si>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</si>
  <si>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</si>
  <si>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</si>
  <si>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</si>
  <si>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</si>
  <si>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</si>
  <si>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</si>
  <si>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</si>
  <si>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</si>
  <si>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</si>
  <si>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</si>
  <si>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</si>
  <si>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</si>
  <si>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</si>
  <si>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</si>
  <si>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</si>
  <si>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</si>
  <si>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</si>
  <si>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</si>
  <si>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</si>
  <si>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</si>
  <si>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</si>
  <si>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</si>
  <si>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</si>
  <si>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</si>
  <si>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</si>
  <si>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</si>
  <si>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</si>
  <si>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</si>
  <si>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</si>
  <si>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</si>
  <si>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</si>
  <si>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</si>
  <si>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</si>
  <si>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</si>
  <si>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</si>
  <si>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</si>
  <si>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</si>
  <si>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</si>
  <si>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</si>
  <si>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</si>
  <si>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</si>
  <si>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</si>
  <si>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</si>
  <si>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</si>
  <si>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</si>
  <si>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</si>
  <si>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</si>
  <si>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</si>
  <si>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</si>
  <si>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</si>
  <si>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</si>
  <si>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</si>
  <si>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</si>
  <si>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</si>
  <si>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</si>
  <si>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</si>
  <si>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</si>
  <si>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</si>
  <si>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</si>
  <si>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</si>
  <si>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</si>
  <si>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</si>
  <si>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</si>
  <si>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</si>
  <si>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</si>
  <si>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</si>
  <si>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</si>
  <si>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</si>
  <si>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</si>
  <si>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</si>
  <si>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</si>
  <si>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</si>
  <si>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</si>
  <si>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</si>
  <si>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</si>
  <si>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</si>
  <si>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</si>
  <si>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</si>
  <si>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</si>
  <si>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</si>
  <si>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</si>
  <si>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</si>
  <si>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</si>
  <si>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</si>
  <si>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</si>
  <si>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</si>
  <si>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</si>
  <si>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</si>
  <si>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</si>
  <si>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</si>
  <si>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</si>
  <si>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</si>
  <si>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</si>
  <si>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</si>
  <si>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</si>
  <si>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</si>
  <si>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</si>
  <si>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</si>
  <si>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</si>
  <si>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</si>
  <si>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</si>
  <si>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</si>
  <si>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</si>
  <si>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</si>
  <si>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</si>
  <si>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</si>
  <si>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</si>
  <si>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</si>
  <si>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</si>
  <si>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</si>
  <si>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</si>
  <si>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</si>
  <si>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</si>
  <si>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</si>
  <si>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</si>
  <si>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</si>
  <si>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</si>
  <si>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</si>
  <si>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</si>
  <si>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</si>
  <si>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</si>
  <si>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</si>
  <si>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</si>
  <si>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</si>
  <si>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</si>
  <si>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</si>
  <si>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</si>
  <si>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</si>
  <si>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</si>
  <si>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</si>
  <si>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</si>
  <si>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</si>
  <si>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</si>
  <si>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</si>
  <si>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</si>
  <si>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</si>
  <si>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</si>
  <si>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</si>
  <si>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</si>
  <si>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</si>
  <si>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</si>
  <si>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</si>
  <si>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</si>
  <si>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</si>
  <si>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</si>
  <si>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</si>
  <si>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</si>
  <si>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</si>
  <si>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</si>
  <si>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</si>
  <si>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</si>
  <si>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</si>
  <si>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</si>
  <si>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</si>
  <si>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</si>
  <si>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</si>
  <si>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</si>
  <si>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</si>
  <si>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</si>
  <si>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</si>
  <si>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</si>
  <si>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</si>
  <si>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</si>
  <si>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</si>
  <si>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</si>
  <si>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</si>
  <si>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</si>
  <si>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</si>
  <si>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</si>
  <si>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</si>
  <si>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</si>
  <si>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</si>
  <si>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</si>
  <si>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</si>
  <si>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</si>
  <si>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</si>
  <si>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</si>
  <si>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</si>
  <si>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</si>
  <si>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</si>
  <si>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</si>
  <si>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</si>
  <si>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</si>
  <si>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</si>
  <si>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</si>
  <si>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</si>
  <si>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</si>
  <si>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</si>
  <si>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</si>
  <si>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</si>
  <si>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</si>
  <si>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</si>
  <si>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</si>
  <si>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</si>
  <si>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</si>
  <si>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</si>
  <si>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</si>
  <si>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</si>
  <si>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</si>
  <si>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</si>
  <si>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</si>
  <si>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</si>
  <si>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</si>
  <si>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</si>
  <si>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</si>
  <si>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</si>
  <si>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</si>
  <si>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</si>
  <si>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</si>
  <si>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</si>
  <si>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</si>
  <si>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</si>
  <si>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</si>
  <si>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</si>
  <si>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</si>
  <si>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</si>
  <si>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</si>
  <si>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</si>
  <si>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</si>
  <si>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</si>
  <si>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</si>
  <si>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</si>
  <si>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</si>
  <si>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</si>
  <si>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</si>
  <si>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</si>
  <si>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</si>
  <si>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</si>
  <si>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</si>
  <si>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</si>
  <si>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</si>
  <si>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</si>
  <si>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</si>
  <si>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</si>
  <si>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</si>
  <si>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</si>
  <si>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</si>
  <si>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</si>
  <si>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</si>
  <si>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</si>
  <si>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</si>
  <si>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</si>
  <si>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</si>
  <si>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</si>
  <si>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</si>
  <si>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</si>
  <si>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</si>
  <si>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</si>
  <si>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</si>
  <si>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</si>
  <si>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</si>
  <si>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</si>
  <si>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</si>
  <si>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</si>
  <si>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</si>
  <si>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</si>
  <si>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</si>
  <si>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</si>
  <si>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</si>
  <si>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</si>
  <si>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</si>
  <si>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</si>
  <si>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</si>
  <si>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</si>
  <si>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</si>
  <si>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</si>
  <si>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</si>
  <si>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</si>
  <si>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</si>
  <si>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</si>
  <si>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</si>
  <si>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</si>
  <si>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</si>
  <si>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</si>
  <si>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</si>
  <si>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</si>
  <si>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</si>
  <si>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</si>
  <si>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</si>
  <si>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</si>
  <si>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</si>
  <si>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</si>
  <si>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</si>
  <si>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</si>
  <si>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</si>
  <si>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</si>
  <si>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</si>
  <si>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</si>
  <si>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</si>
  <si>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</si>
  <si>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</si>
  <si>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</si>
  <si>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</si>
  <si>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</si>
  <si>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</si>
  <si>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</si>
  <si>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</si>
  <si>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</si>
  <si>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</si>
  <si>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</si>
  <si>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</si>
  <si>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</si>
  <si>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</si>
  <si>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</si>
  <si>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</si>
  <si>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</si>
  <si>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</si>
  <si>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</si>
  <si>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</si>
  <si>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</si>
  <si>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</si>
  <si>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</si>
  <si>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</si>
  <si>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</si>
  <si>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</si>
  <si>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</si>
  <si>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</si>
  <si>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</si>
  <si>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</si>
  <si>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</si>
  <si>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</si>
  <si>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</si>
  <si>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</si>
  <si>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</si>
  <si>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</si>
  <si>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</si>
  <si>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</si>
  <si>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</si>
  <si>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</si>
  <si>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</si>
  <si>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</si>
  <si>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</si>
  <si>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</si>
  <si>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</si>
  <si>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</si>
  <si>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</si>
  <si>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</si>
  <si>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</si>
  <si>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</si>
  <si>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</si>
  <si>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</si>
  <si>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</si>
  <si>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</si>
  <si>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</si>
  <si>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</si>
  <si>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</si>
  <si>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</si>
  <si>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</si>
  <si>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</si>
  <si>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</si>
  <si>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</si>
  <si>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</si>
  <si>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</si>
  <si>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</si>
  <si>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</si>
  <si>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</si>
  <si>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</si>
  <si>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</si>
  <si>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</si>
  <si>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</si>
  <si>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</si>
  <si>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</si>
  <si>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</si>
  <si>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</si>
  <si>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</si>
  <si>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</si>
  <si>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</si>
  <si>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</si>
  <si>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</si>
  <si>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</si>
  <si>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</si>
  <si>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</si>
  <si>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</si>
  <si>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</si>
  <si>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</si>
  <si>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</si>
  <si>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</si>
  <si>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</si>
  <si>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</si>
  <si>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</si>
  <si>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</si>
  <si>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</si>
  <si>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</si>
  <si>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</si>
  <si>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</si>
  <si>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</si>
  <si>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</si>
  <si>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</si>
  <si>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</si>
  <si>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</si>
  <si>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</si>
  <si>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</si>
  <si>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</si>
  <si>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</si>
  <si>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</si>
  <si>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</si>
  <si>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</si>
  <si>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</si>
  <si>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</si>
  <si>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</si>
  <si>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</si>
  <si>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</si>
  <si>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</si>
  <si>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</si>
  <si>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</si>
  <si>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</si>
  <si>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</si>
  <si>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</si>
  <si>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</si>
  <si>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</si>
  <si>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</si>
  <si>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</si>
  <si>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</si>
  <si>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</si>
  <si>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</si>
  <si>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</si>
  <si>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</si>
  <si>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</si>
  <si>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</si>
  <si>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</si>
  <si>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</si>
  <si>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</si>
  <si>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</si>
  <si>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</si>
  <si>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</si>
  <si>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</si>
  <si>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</si>
  <si>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</si>
  <si>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</si>
  <si>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</si>
  <si>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</si>
  <si>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</si>
  <si>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</si>
  <si>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</si>
  <si>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</si>
  <si>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</si>
  <si>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</si>
  <si>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</si>
  <si>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</si>
  <si>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</si>
  <si>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</si>
  <si>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</si>
  <si>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</si>
  <si>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</si>
  <si>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</si>
  <si>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</si>
  <si>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</si>
  <si>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</si>
  <si>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</si>
  <si>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</si>
  <si>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</si>
  <si>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</si>
  <si>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</si>
  <si>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</si>
  <si>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</si>
  <si>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</si>
  <si>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</si>
  <si>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</si>
  <si>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</si>
  <si>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</si>
  <si>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</si>
  <si>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</si>
  <si>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</si>
  <si>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</si>
  <si>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</si>
  <si>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</si>
  <si>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</si>
  <si>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</si>
  <si>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</si>
  <si>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</si>
  <si>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</si>
  <si>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</si>
  <si>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</si>
  <si>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</si>
  <si>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</si>
  <si>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</si>
  <si>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</si>
  <si>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</si>
  <si>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</si>
  <si>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</si>
  <si>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</si>
  <si>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</si>
  <si>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</si>
  <si>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</si>
  <si>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</si>
  <si>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</si>
  <si>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</si>
  <si>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</si>
  <si>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</si>
  <si>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</si>
  <si>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</si>
  <si>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</si>
  <si>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</si>
  <si>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</si>
  <si>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</si>
  <si>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</si>
  <si>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</si>
  <si>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</si>
  <si>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</si>
  <si>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</si>
  <si>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</si>
  <si>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</si>
  <si>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</si>
  <si>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</si>
  <si>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</si>
  <si>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</si>
  <si>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</si>
  <si>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</si>
  <si>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</si>
  <si>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</si>
  <si>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</si>
  <si>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</si>
  <si>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</si>
  <si>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</si>
  <si>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</si>
  <si>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</si>
  <si>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</si>
  <si>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</si>
  <si>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</si>
  <si>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</si>
  <si>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</si>
  <si>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</si>
  <si>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</si>
  <si>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</si>
  <si>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</si>
  <si>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</si>
  <si>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</si>
  <si>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</si>
  <si>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</si>
  <si>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</si>
  <si>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</si>
  <si>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</si>
  <si>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</si>
  <si>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</si>
  <si>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</si>
  <si>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</si>
  <si>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</si>
  <si>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</si>
  <si>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</si>
  <si>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</si>
  <si>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</si>
  <si>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</si>
  <si>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</si>
  <si>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</si>
  <si>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</si>
  <si>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</si>
  <si>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</si>
  <si>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</si>
  <si>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</si>
  <si>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</si>
  <si>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</si>
  <si>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</si>
  <si>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</si>
  <si>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</si>
  <si>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</si>
  <si>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</si>
  <si>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</si>
  <si>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</si>
  <si>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</si>
  <si>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</si>
  <si>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</si>
  <si>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</si>
  <si>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</si>
  <si>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</si>
  <si>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</si>
  <si>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</si>
  <si>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</si>
  <si>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</si>
  <si>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</si>
  <si>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</si>
  <si>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</si>
  <si>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</si>
  <si>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</si>
  <si>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</si>
  <si>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</si>
  <si>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</si>
  <si>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</si>
  <si>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</si>
  <si>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</si>
  <si>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</si>
  <si>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</si>
  <si>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</si>
  <si>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</si>
  <si>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</si>
  <si>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</si>
  <si>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</si>
  <si>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</si>
  <si>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</si>
  <si>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</si>
  <si>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</si>
  <si>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</si>
  <si>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</si>
  <si>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</si>
  <si>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</si>
  <si>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</si>
  <si>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</si>
  <si>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</si>
  <si>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</si>
  <si>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</si>
  <si>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</si>
  <si>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</si>
  <si>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</si>
  <si>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</si>
  <si>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</si>
  <si>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</si>
  <si>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</si>
  <si>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</si>
  <si>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</si>
  <si>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</si>
  <si>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</si>
  <si>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</si>
  <si>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</si>
  <si>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</si>
  <si>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</si>
  <si>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</si>
  <si>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</si>
  <si>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</si>
  <si>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</si>
  <si>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</si>
  <si>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</si>
  <si>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</si>
  <si>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</si>
  <si>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</si>
  <si>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</si>
  <si>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</si>
  <si>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</si>
  <si>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</si>
  <si>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</si>
  <si>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</si>
  <si>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</si>
  <si>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</si>
  <si>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</si>
  <si>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</si>
  <si>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</si>
  <si>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</si>
  <si>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</si>
  <si>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</si>
  <si>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</si>
  <si>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</si>
  <si>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</si>
  <si>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</si>
  <si>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</si>
  <si>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</si>
  <si>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</si>
  <si>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</si>
  <si>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</si>
  <si>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</si>
  <si>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</si>
  <si>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</si>
  <si>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</si>
  <si>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</si>
  <si>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</si>
  <si>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</si>
  <si>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</si>
  <si>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</si>
  <si>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</si>
  <si>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</si>
  <si>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</si>
  <si>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</si>
  <si>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</si>
  <si>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</si>
  <si>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</si>
  <si>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</si>
  <si>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</si>
  <si>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</si>
  <si>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</si>
  <si>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</si>
  <si>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</si>
  <si>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</si>
  <si>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</si>
  <si>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</si>
  <si>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</si>
  <si>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</si>
  <si>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</si>
  <si>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</si>
  <si>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</si>
  <si>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</si>
  <si>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</si>
  <si>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</si>
  <si>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</si>
  <si>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</si>
  <si>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</si>
  <si>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</si>
  <si>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</si>
  <si>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</si>
  <si>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</si>
  <si>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</si>
  <si>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</si>
  <si>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</si>
  <si>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</si>
  <si>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</si>
  <si>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</si>
  <si>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</si>
  <si>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</si>
  <si>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</si>
  <si>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</si>
  <si>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</si>
  <si>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</si>
  <si>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</si>
  <si>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</si>
  <si>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</si>
  <si>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</si>
  <si>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</si>
  <si>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</si>
  <si>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</si>
  <si>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</si>
  <si>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</si>
  <si>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</si>
  <si>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</si>
  <si>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</si>
  <si>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</si>
  <si>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</si>
  <si>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</si>
  <si>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</si>
  <si>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</si>
  <si>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</si>
  <si>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</si>
  <si>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</si>
  <si>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</si>
  <si>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</si>
  <si>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</si>
  <si>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</si>
  <si>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</si>
  <si>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</si>
  <si>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</si>
  <si>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</si>
  <si>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</si>
  <si>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</si>
  <si>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</si>
  <si>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</si>
  <si>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</si>
  <si>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</si>
  <si>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</si>
  <si>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</si>
  <si>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</si>
  <si>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</si>
  <si>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</si>
  <si>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</si>
  <si>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</si>
  <si>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</si>
  <si>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</si>
  <si>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</si>
  <si>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</si>
  <si>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</si>
  <si>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</si>
  <si>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</si>
  <si>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</si>
  <si>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</si>
  <si>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</si>
  <si>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</si>
  <si>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</si>
  <si>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</si>
  <si>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</si>
  <si>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</si>
  <si>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</si>
  <si>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</si>
  <si>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</si>
  <si>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</si>
  <si>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</si>
  <si>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</si>
  <si>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</si>
  <si>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</si>
  <si>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</si>
  <si>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</si>
  <si>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</si>
  <si>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</si>
  <si>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</si>
  <si>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</si>
  <si>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</si>
  <si>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</si>
  <si>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</si>
  <si>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</si>
  <si>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</si>
  <si>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</si>
  <si>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</si>
  <si>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</si>
  <si>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</si>
  <si>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</si>
  <si>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</si>
  <si>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</si>
  <si>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</si>
  <si>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</si>
  <si>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</si>
  <si>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</si>
  <si>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</si>
  <si>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</si>
  <si>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</si>
  <si>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</si>
  <si>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</si>
  <si>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</si>
  <si>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</si>
  <si>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</si>
  <si>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</si>
  <si>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</si>
  <si>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</si>
  <si>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</si>
  <si>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</si>
  <si>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</si>
  <si>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</si>
  <si>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</si>
  <si>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</si>
  <si>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</si>
  <si>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</si>
  <si>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</si>
  <si>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</si>
  <si>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</si>
  <si>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</si>
  <si>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</si>
  <si>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</si>
  <si>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</si>
  <si>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</si>
  <si>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</si>
  <si>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</si>
  <si>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</si>
  <si>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</si>
  <si>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</si>
  <si>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</si>
  <si>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</si>
  <si>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</si>
  <si>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</si>
  <si>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</si>
  <si>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</si>
  <si>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</si>
  <si>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</si>
  <si>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</si>
  <si>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</si>
  <si>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</si>
  <si>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</si>
  <si>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</si>
  <si>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</si>
  <si>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</si>
  <si>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</si>
  <si>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</si>
  <si>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</si>
  <si>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</si>
  <si>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</si>
  <si>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</si>
  <si>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</si>
  <si>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</si>
  <si>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</si>
  <si>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</si>
  <si>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</si>
  <si>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</si>
  <si>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</si>
  <si>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</si>
  <si>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</si>
  <si>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</si>
  <si>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</si>
  <si>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</si>
  <si>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</si>
  <si>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</si>
  <si>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</si>
  <si>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</si>
  <si>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</si>
  <si>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</si>
  <si>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</si>
  <si>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</si>
  <si>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</si>
  <si>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</si>
  <si>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</si>
  <si>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</si>
  <si>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</si>
  <si>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</si>
  <si>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</si>
  <si>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</si>
  <si>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</si>
  <si>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</si>
  <si>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</si>
  <si>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</si>
  <si>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</si>
  <si>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</si>
  <si>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</si>
  <si>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</si>
  <si>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</si>
  <si>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</si>
  <si>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</si>
  <si>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</si>
  <si>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</si>
  <si>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</si>
  <si>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</si>
  <si>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</si>
  <si>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</si>
  <si>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</si>
  <si>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</si>
  <si>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</si>
  <si>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</si>
  <si>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</si>
  <si>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</si>
  <si>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</si>
  <si>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</si>
  <si>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</si>
  <si>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</si>
  <si>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</si>
  <si>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</si>
  <si>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</si>
  <si>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</si>
  <si>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</si>
  <si>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</si>
  <si>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</si>
  <si>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</si>
  <si>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</si>
  <si>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</si>
  <si>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</si>
  <si>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</si>
  <si>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</si>
  <si>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</si>
  <si>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</si>
  <si>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</si>
  <si>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</si>
  <si>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</si>
  <si>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</si>
  <si>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</si>
  <si>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</si>
  <si>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</si>
  <si>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</si>
  <si>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</si>
  <si>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</si>
  <si>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</si>
  <si>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</si>
  <si>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</si>
  <si>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</si>
  <si>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</si>
  <si>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</si>
  <si>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</si>
  <si>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</si>
  <si>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</si>
  <si>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</si>
  <si>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</si>
  <si>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</si>
  <si>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</si>
  <si>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</si>
  <si>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</si>
  <si>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</si>
  <si>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</si>
  <si>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</si>
  <si>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</si>
  <si>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</si>
  <si>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</si>
  <si>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</si>
  <si>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</si>
  <si>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</si>
  <si>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</si>
  <si>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</si>
  <si>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</si>
  <si>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</si>
  <si>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</si>
  <si>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</si>
  <si>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</si>
  <si>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</si>
  <si>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</si>
  <si>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</si>
  <si>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</si>
  <si>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</si>
  <si>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</si>
  <si>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</si>
  <si>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</si>
  <si>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</si>
  <si>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</si>
  <si>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</si>
  <si>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</si>
  <si>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</si>
  <si>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</si>
  <si>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</si>
  <si>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</si>
  <si>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</si>
  <si>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</si>
  <si>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</si>
  <si>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</si>
  <si>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</si>
  <si>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</si>
  <si>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</si>
  <si>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</si>
  <si>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</si>
  <si>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</si>
  <si>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</si>
  <si>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</si>
  <si>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</si>
  <si>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</si>
  <si>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</si>
  <si>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</si>
  <si>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</si>
  <si>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</si>
  <si>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</si>
  <si>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</si>
  <si>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</si>
  <si>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</si>
  <si>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</si>
  <si>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</si>
  <si>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</si>
  <si>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</si>
  <si>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</si>
  <si>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</si>
  <si>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</si>
  <si>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</si>
  <si>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</si>
  <si>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</si>
  <si>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</si>
  <si>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</si>
  <si>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</si>
  <si>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</si>
  <si>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</si>
  <si>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</si>
  <si>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</si>
  <si>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</si>
  <si>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</si>
  <si>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</si>
  <si>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</si>
  <si>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</si>
  <si>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</si>
  <si>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</si>
  <si>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</si>
  <si>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</si>
  <si>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</si>
  <si>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</si>
  <si>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</si>
  <si>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</si>
  <si>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</si>
  <si>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</si>
  <si>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</si>
  <si>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</si>
  <si>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</si>
  <si>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</si>
  <si>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</si>
  <si>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</si>
  <si>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</si>
  <si>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</si>
  <si>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</si>
  <si>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</si>
  <si>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</si>
  <si>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</si>
  <si>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</si>
  <si>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</si>
  <si>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</si>
  <si>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</si>
  <si>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</si>
  <si>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</si>
  <si>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</si>
  <si>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</si>
  <si>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</si>
  <si>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</si>
  <si>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</si>
  <si>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</si>
  <si>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</si>
  <si>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</si>
  <si>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</si>
  <si>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</si>
  <si>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</si>
  <si>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</si>
  <si>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</si>
  <si>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</si>
  <si>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</si>
  <si>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</si>
  <si>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</si>
  <si>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</si>
  <si>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</si>
  <si>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</si>
  <si>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</si>
  <si>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</si>
  <si>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</si>
  <si>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</si>
  <si>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</si>
  <si>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</si>
  <si>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</si>
  <si>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</si>
  <si>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</si>
  <si>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</si>
  <si>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</si>
  <si>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</si>
  <si>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</si>
  <si>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</si>
  <si>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</si>
  <si>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</si>
  <si>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</si>
  <si>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</si>
  <si>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</si>
  <si>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</si>
  <si>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</si>
  <si>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</si>
  <si>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</si>
  <si>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</si>
  <si>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</si>
  <si>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</si>
  <si>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</si>
  <si>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</si>
  <si>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</si>
  <si>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</si>
  <si>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</si>
  <si>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</si>
  <si>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</si>
  <si>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</si>
  <si>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</si>
  <si>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</si>
  <si>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</si>
  <si>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</si>
  <si>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</si>
  <si>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</si>
  <si>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</si>
  <si>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</si>
  <si>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</si>
  <si>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</si>
  <si>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</si>
  <si>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</si>
  <si>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</si>
  <si>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</si>
  <si>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</si>
  <si>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</si>
  <si>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</si>
  <si>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</si>
  <si>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</si>
  <si>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</si>
  <si>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</si>
  <si>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</si>
  <si>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</si>
  <si>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</si>
  <si>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</si>
  <si>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</si>
  <si>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</si>
  <si>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</si>
  <si>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</si>
  <si>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</si>
  <si>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</si>
  <si>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</si>
  <si>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</si>
  <si>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</si>
  <si>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</si>
  <si>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</si>
  <si>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</si>
  <si>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</si>
  <si>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</si>
  <si>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</si>
  <si>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</si>
  <si>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</si>
  <si>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</si>
  <si>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</si>
  <si>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</si>
  <si>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</si>
  <si>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</si>
  <si>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</si>
  <si>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</si>
  <si>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</si>
  <si>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</si>
  <si>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</si>
  <si>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</si>
  <si>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</si>
  <si>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</si>
  <si>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</si>
  <si>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</si>
  <si>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</si>
  <si>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</si>
  <si>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</si>
  <si>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</si>
  <si>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</si>
  <si>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</si>
  <si>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</si>
  <si>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</si>
  <si>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</si>
  <si>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</si>
  <si>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</si>
  <si>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</si>
  <si>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</si>
  <si>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</si>
  <si>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</si>
  <si>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</si>
  <si>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</si>
  <si>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</si>
  <si>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</si>
  <si>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</si>
  <si>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</si>
  <si>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</si>
  <si>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</si>
  <si>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</si>
  <si>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</si>
  <si>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</si>
  <si>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</si>
  <si>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</si>
  <si>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</si>
  <si>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</si>
  <si>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</si>
  <si>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</si>
  <si>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</si>
  <si>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</si>
  <si>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</si>
  <si>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</si>
  <si>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</si>
  <si>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</si>
  <si>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</si>
  <si>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</si>
  <si>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</si>
  <si>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</si>
  <si>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</si>
  <si>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</si>
  <si>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</si>
  <si>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</si>
  <si>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</si>
  <si>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</si>
  <si>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</si>
  <si>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</si>
  <si>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</si>
  <si>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</si>
  <si>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</si>
  <si>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</si>
  <si>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</si>
  <si>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</si>
  <si>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</si>
  <si>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</si>
  <si>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</si>
  <si>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</si>
  <si>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</si>
  <si>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</si>
  <si>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</si>
  <si>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</si>
  <si>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</si>
  <si>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</si>
  <si>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</si>
  <si>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</si>
  <si>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</si>
  <si>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</si>
  <si>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</si>
  <si>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</si>
  <si>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</si>
  <si>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</si>
  <si>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</si>
  <si>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</si>
  <si>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</si>
  <si>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</si>
  <si>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</si>
  <si>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</si>
  <si>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</si>
  <si>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</si>
  <si>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</si>
  <si>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</si>
  <si>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</si>
  <si>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</si>
  <si>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</si>
  <si>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</si>
  <si>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</si>
  <si>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</si>
  <si>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</si>
  <si>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</si>
  <si>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</si>
  <si>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</si>
  <si>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</si>
  <si>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</si>
  <si>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</si>
  <si>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</si>
  <si>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</si>
  <si>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</si>
  <si>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</si>
  <si>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</si>
  <si>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</si>
  <si>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</si>
  <si>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</si>
  <si>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</si>
  <si>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</si>
  <si>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</si>
  <si>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</si>
  <si>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</si>
  <si>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</si>
  <si>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</si>
  <si>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</si>
  <si>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</si>
  <si>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</si>
  <si>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</si>
  <si>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</si>
  <si>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</si>
  <si>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</si>
  <si>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</si>
  <si>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</si>
  <si>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</si>
  <si>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</si>
  <si>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</si>
  <si>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</si>
  <si>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</si>
  <si>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</si>
  <si>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</si>
  <si>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</si>
  <si>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</si>
  <si>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</si>
  <si>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</si>
  <si>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</si>
  <si>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</si>
  <si>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</si>
  <si>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</si>
  <si>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</si>
  <si>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</si>
  <si>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</si>
  <si>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</si>
  <si>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</si>
  <si>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</si>
  <si>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</si>
  <si>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</si>
  <si>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</si>
  <si>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</si>
  <si>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</si>
  <si>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</si>
  <si>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</si>
  <si>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</si>
  <si>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</si>
  <si>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</si>
  <si>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</si>
  <si>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</si>
  <si>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</si>
  <si>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</si>
  <si>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</si>
  <si>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</si>
  <si>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</si>
  <si>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</si>
  <si>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</si>
  <si>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</si>
  <si>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</si>
  <si>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</si>
  <si>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</si>
  <si>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</si>
  <si>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</si>
  <si>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</si>
  <si>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</si>
  <si>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</si>
  <si>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</si>
  <si>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</si>
  <si>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</si>
  <si>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</si>
  <si>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</si>
  <si>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</si>
  <si>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</si>
  <si>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</si>
  <si>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</si>
  <si>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</si>
  <si>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</si>
  <si>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</si>
  <si>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</si>
  <si>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</si>
  <si>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</si>
  <si>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</si>
  <si>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</si>
  <si>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</si>
  <si>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</si>
  <si>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</si>
  <si>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</si>
  <si>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</si>
  <si>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</si>
  <si>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</si>
  <si>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</si>
  <si>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</si>
  <si>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</si>
  <si>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</si>
  <si>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</si>
  <si>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</si>
  <si>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</si>
  <si>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</si>
  <si>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</si>
  <si>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</si>
  <si>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</si>
  <si>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</si>
  <si>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</si>
  <si>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</si>
  <si>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</si>
  <si>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</si>
  <si>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</si>
  <si>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</si>
  <si>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</si>
  <si>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</si>
  <si>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</si>
  <si>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</si>
  <si>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</si>
  <si>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</si>
  <si>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</si>
  <si>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</si>
  <si>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</si>
  <si>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</si>
  <si>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</si>
  <si>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</si>
  <si>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</si>
  <si>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</si>
  <si>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</si>
  <si>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</si>
  <si>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</si>
  <si>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</si>
  <si>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</si>
  <si>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</si>
  <si>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</si>
  <si>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</si>
  <si>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</si>
  <si>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</si>
  <si>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</si>
  <si>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</si>
  <si>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</si>
  <si>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</si>
  <si>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</si>
  <si>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</si>
  <si>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</si>
  <si>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</si>
  <si>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</si>
  <si>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</si>
  <si>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</si>
  <si>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</si>
  <si>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</si>
  <si>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</si>
  <si>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</si>
  <si>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</si>
  <si>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</si>
  <si>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</si>
  <si>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</si>
  <si>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</si>
  <si>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</si>
  <si>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</si>
  <si>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</si>
  <si>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</si>
  <si>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</si>
  <si>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</si>
  <si>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</si>
  <si>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</si>
  <si>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</si>
  <si>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</si>
  <si>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</si>
  <si>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</si>
  <si>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</si>
  <si>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</si>
  <si>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</si>
  <si>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</si>
  <si>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</si>
  <si>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</si>
  <si>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</si>
  <si>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</si>
  <si>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</si>
  <si>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</si>
  <si>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</si>
  <si>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</si>
  <si>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</si>
  <si>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</si>
  <si>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</si>
  <si>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</si>
  <si>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</si>
  <si>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</si>
  <si>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</si>
  <si>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</si>
  <si>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</si>
  <si>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</si>
  <si>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</si>
  <si>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</si>
  <si>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</si>
  <si>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</si>
  <si>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</si>
  <si>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</si>
  <si>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</si>
  <si>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</si>
  <si>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</si>
  <si>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</si>
  <si>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</si>
  <si>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</si>
  <si>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</si>
  <si>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</si>
  <si>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</si>
  <si>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</si>
  <si>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</si>
  <si>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</si>
  <si>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</si>
  <si>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</si>
  <si>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</si>
  <si>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</si>
  <si>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</si>
  <si>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</si>
  <si>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</si>
  <si>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</si>
  <si>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</si>
  <si>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</si>
  <si>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</si>
  <si>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</si>
  <si>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</si>
  <si>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</si>
  <si>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</si>
  <si>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</si>
  <si>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</si>
  <si>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</si>
  <si>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</si>
  <si>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</si>
  <si>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</si>
  <si>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</si>
  <si>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</si>
  <si>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</si>
  <si>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</si>
  <si>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</si>
  <si>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</si>
  <si>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</si>
  <si>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</si>
  <si>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</si>
  <si>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</si>
  <si>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</si>
  <si>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</si>
  <si>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</si>
  <si>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</si>
  <si>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</si>
  <si>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</si>
  <si>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</si>
  <si>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</si>
  <si>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</si>
  <si>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</si>
  <si>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</si>
  <si>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</si>
  <si>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</si>
  <si>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</si>
  <si>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</si>
  <si>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</si>
  <si>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</si>
  <si>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</si>
  <si>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</si>
  <si>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</si>
  <si>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</si>
  <si>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</si>
  <si>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</si>
  <si>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</si>
  <si>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</si>
  <si>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</si>
  <si>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</si>
  <si>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</si>
  <si>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</si>
  <si>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</si>
  <si>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</si>
  <si>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</si>
  <si>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</si>
  <si>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</si>
  <si>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</si>
  <si>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</si>
  <si>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</si>
  <si>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</si>
  <si>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</si>
  <si>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</si>
  <si>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</si>
  <si>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</si>
  <si>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</si>
  <si>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</si>
  <si>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</si>
  <si>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</si>
  <si>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</si>
  <si>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</si>
  <si>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</si>
  <si>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</si>
  <si>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</si>
  <si>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</si>
  <si>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</si>
  <si>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</si>
  <si>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</si>
  <si>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</si>
  <si>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</si>
  <si>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</si>
  <si>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</si>
  <si>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</si>
  <si>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</si>
  <si>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</si>
  <si>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</si>
  <si>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</si>
  <si>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</si>
  <si>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</si>
  <si>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</si>
  <si>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</si>
  <si>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</si>
  <si>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</si>
  <si>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</si>
  <si>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</si>
  <si>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</si>
  <si>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</si>
  <si>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</si>
  <si>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</si>
  <si>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</si>
  <si>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</si>
  <si>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</si>
  <si>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</si>
  <si>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</si>
  <si>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</si>
  <si>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</si>
  <si>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</si>
  <si>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</si>
  <si>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</si>
  <si>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</si>
  <si>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</si>
  <si>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</si>
  <si>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</si>
  <si>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</si>
  <si>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</si>
  <si>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</si>
  <si>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</si>
  <si>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</si>
  <si>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</si>
  <si>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</si>
  <si>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</si>
  <si>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</si>
  <si>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</si>
  <si>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</si>
  <si>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</si>
  <si>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</si>
  <si>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</si>
  <si>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</si>
  <si>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</si>
  <si>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</si>
  <si>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</si>
  <si>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</si>
  <si>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</si>
  <si>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</si>
  <si>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</si>
  <si>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</si>
  <si>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</si>
  <si>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</si>
  <si>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</si>
  <si>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</si>
  <si>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</si>
  <si>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</si>
  <si>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</si>
  <si>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</si>
  <si>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</si>
  <si>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</si>
  <si>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</si>
  <si>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</si>
  <si>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</si>
  <si>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</si>
  <si>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</si>
  <si>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</si>
  <si>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</si>
  <si>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</si>
  <si>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</si>
  <si>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</si>
  <si>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</si>
  <si>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</si>
  <si>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</si>
  <si>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</si>
  <si>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</si>
  <si>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</si>
  <si>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</si>
  <si>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</si>
  <si>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</si>
  <si>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</si>
  <si>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</si>
  <si>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</si>
  <si>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</si>
  <si>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</si>
  <si>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</si>
  <si>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</si>
  <si>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</si>
  <si>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</si>
  <si>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</si>
  <si>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</si>
  <si>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</si>
  <si>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</si>
  <si>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</si>
  <si>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</si>
  <si>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</si>
  <si>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</si>
  <si>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</si>
  <si>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</si>
  <si>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</si>
  <si>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</si>
  <si>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</si>
  <si>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</si>
  <si>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</si>
  <si>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</si>
  <si>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</si>
  <si>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</si>
  <si>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</si>
  <si>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</si>
  <si>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</si>
  <si>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</si>
  <si>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</si>
  <si>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</si>
  <si>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</si>
  <si>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</si>
  <si>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</si>
  <si>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</si>
  <si>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</si>
  <si>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</si>
  <si>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</si>
  <si>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</si>
  <si>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</si>
  <si>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</si>
  <si>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</si>
  <si>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</si>
  <si>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</si>
  <si>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</si>
  <si>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</si>
  <si>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</si>
  <si>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</si>
  <si>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</si>
  <si>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</si>
  <si>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</si>
  <si>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</si>
  <si>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</si>
  <si>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</si>
  <si>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</si>
  <si>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</si>
  <si>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</si>
  <si>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</si>
  <si>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</si>
  <si>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</si>
  <si>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</si>
  <si>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</si>
  <si>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</si>
  <si>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</si>
  <si>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</si>
  <si>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</si>
  <si>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</si>
  <si>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</si>
  <si>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</si>
  <si>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</si>
  <si>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</si>
  <si>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</si>
  <si>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</si>
  <si>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</si>
  <si>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</si>
  <si>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</si>
  <si>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</si>
  <si>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</si>
  <si>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</si>
  <si>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</si>
  <si>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</si>
  <si>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</si>
  <si>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</si>
  <si>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</si>
  <si>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</si>
  <si>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</si>
  <si>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</si>
  <si>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</si>
  <si>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</si>
  <si>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</si>
  <si>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</si>
  <si>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</si>
  <si>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</si>
  <si>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</si>
  <si>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</si>
  <si>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</si>
  <si>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</si>
  <si>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</si>
  <si>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</si>
  <si>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</si>
  <si>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</si>
  <si>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</si>
  <si>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</si>
  <si>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</si>
  <si>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</si>
  <si>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</si>
  <si>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</si>
  <si>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</si>
  <si>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</si>
  <si>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</si>
  <si>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</si>
  <si>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</si>
  <si>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</si>
  <si>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</si>
  <si>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</si>
  <si>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</si>
  <si>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</si>
  <si>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</si>
  <si>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</si>
  <si>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</si>
  <si>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</si>
  <si>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</si>
  <si>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</si>
  <si>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</si>
  <si>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</si>
  <si>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</si>
  <si>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</si>
  <si>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</si>
  <si>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</si>
  <si>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</si>
  <si>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</si>
  <si>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</si>
  <si>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</si>
  <si>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</si>
  <si>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</si>
  <si>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</si>
  <si>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</si>
  <si>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</si>
  <si>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</si>
  <si>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</si>
  <si>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</si>
  <si>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</si>
  <si>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</si>
  <si>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</si>
  <si>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</si>
  <si>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</si>
  <si>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</si>
  <si>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</si>
  <si>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</si>
  <si>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</si>
  <si>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</si>
  <si>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</si>
  <si>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</si>
  <si>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</si>
  <si>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</si>
  <si>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</si>
  <si>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</si>
  <si>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</si>
  <si>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</si>
  <si>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</si>
  <si>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</si>
  <si>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</si>
  <si>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</si>
  <si>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</si>
  <si>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</si>
  <si>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</si>
  <si>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</si>
  <si>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</si>
  <si>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</si>
  <si>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</si>
  <si>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</si>
  <si>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</si>
  <si>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</si>
  <si>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</si>
  <si>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</si>
  <si>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</si>
  <si>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</si>
  <si>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</si>
  <si>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</si>
  <si>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</si>
  <si>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</si>
  <si>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</si>
  <si>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</si>
  <si>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</si>
  <si>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</si>
  <si>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</si>
  <si>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</si>
  <si>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</si>
  <si>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</si>
  <si>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</si>
  <si>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</si>
  <si>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</si>
  <si>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</si>
  <si>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</si>
  <si>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</si>
  <si>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</si>
  <si>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</si>
  <si>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</si>
  <si>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</si>
  <si>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</si>
  <si>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</si>
  <si>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</si>
  <si>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</si>
  <si>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</si>
  <si>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</si>
  <si>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</si>
  <si>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</si>
  <si>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</si>
  <si>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</si>
  <si>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</si>
  <si>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</si>
  <si>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</si>
  <si>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</si>
  <si>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</si>
  <si>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</si>
  <si>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</si>
  <si>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</si>
  <si>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</si>
  <si>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</si>
  <si>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</si>
  <si>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</si>
  <si>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</si>
  <si>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</si>
  <si>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</si>
  <si>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</si>
  <si>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</si>
  <si>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</si>
  <si>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</si>
  <si>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</si>
  <si>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</si>
  <si>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</si>
  <si>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</si>
  <si>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</si>
  <si>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</si>
  <si>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</si>
  <si>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</si>
  <si>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</si>
  <si>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</si>
  <si>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</si>
  <si>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</si>
  <si>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</si>
  <si>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</si>
  <si>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</si>
  <si>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</si>
  <si>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</si>
  <si>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</si>
  <si>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</si>
  <si>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</si>
  <si>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</si>
  <si>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</si>
  <si>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</si>
  <si>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</si>
  <si>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</si>
  <si>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</si>
  <si>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</si>
  <si>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</si>
  <si>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</si>
  <si>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</si>
  <si>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</si>
  <si>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</si>
  <si>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</si>
  <si>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</si>
  <si>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</si>
  <si>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</si>
  <si>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</si>
  <si>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</si>
  <si>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</si>
  <si>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</si>
  <si>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</si>
  <si>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</si>
  <si>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</si>
  <si>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</si>
  <si>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</si>
  <si>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</si>
  <si>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</si>
  <si>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</si>
  <si>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</si>
  <si>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</si>
  <si>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</si>
  <si>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</si>
  <si>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</si>
  <si>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</si>
  <si>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</si>
  <si>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</si>
  <si>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</si>
  <si>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</si>
  <si>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</si>
  <si>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</si>
  <si>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</si>
  <si>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</si>
  <si>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</si>
  <si>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</si>
  <si>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</si>
  <si>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</si>
  <si>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</si>
  <si>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</si>
  <si>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</si>
  <si>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</si>
  <si>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</si>
  <si>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</si>
  <si>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</si>
  <si>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</si>
  <si>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</si>
  <si>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</si>
  <si>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</si>
  <si>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</si>
  <si>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</si>
  <si>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</si>
  <si>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</si>
  <si>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</si>
  <si>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</si>
  <si>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</si>
  <si>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</si>
  <si>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</si>
  <si>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</si>
  <si>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</si>
  <si>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</si>
  <si>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</si>
  <si>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</si>
  <si>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</si>
  <si>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</si>
  <si>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</si>
  <si>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</si>
  <si>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</si>
  <si>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</si>
  <si>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</si>
  <si>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</si>
  <si>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</si>
  <si>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</si>
  <si>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</si>
  <si>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</si>
  <si>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</si>
  <si>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</si>
  <si>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</si>
  <si>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</si>
  <si>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</si>
  <si>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</si>
  <si>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</si>
  <si>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</si>
  <si>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</si>
  <si>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</si>
  <si>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</si>
  <si>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</si>
  <si>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</si>
  <si>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</si>
  <si>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</si>
  <si>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</si>
  <si>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</si>
  <si>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</si>
  <si>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</si>
  <si>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</si>
  <si>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</si>
  <si>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</si>
  <si>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</si>
  <si>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</si>
  <si>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</si>
  <si>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</si>
  <si>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</si>
  <si>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</si>
  <si>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</si>
  <si>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</si>
  <si>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</si>
  <si>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</si>
  <si>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</si>
  <si>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</si>
  <si>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</si>
  <si>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</si>
  <si>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</si>
  <si>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</si>
  <si>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</si>
  <si>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</si>
  <si>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</si>
  <si>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</si>
  <si>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</si>
  <si>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</si>
  <si>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</si>
  <si>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</si>
  <si>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</si>
  <si>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</si>
  <si>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</si>
  <si>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</si>
  <si>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</si>
  <si>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</si>
  <si>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</si>
  <si>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</si>
  <si>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</si>
  <si>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</si>
  <si>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</si>
  <si>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</si>
  <si>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</si>
  <si>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</si>
  <si>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</si>
  <si>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</si>
  <si>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</si>
  <si>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</si>
  <si>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</si>
  <si>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</si>
  <si>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</si>
  <si>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</si>
  <si>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</si>
  <si>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</si>
  <si>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</si>
  <si>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</si>
  <si>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</si>
  <si>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</si>
  <si>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</si>
  <si>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</si>
  <si>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</si>
  <si>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</si>
  <si>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</si>
  <si>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</si>
  <si>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</si>
  <si>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</si>
  <si>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</si>
  <si>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</si>
  <si>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</si>
  <si>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</si>
  <si>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</si>
  <si>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</si>
  <si>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</si>
  <si>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</si>
  <si>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</si>
  <si>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</si>
  <si>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</si>
  <si>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</si>
  <si>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</si>
  <si>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</si>
  <si>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</si>
  <si>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</si>
  <si>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</si>
  <si>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</si>
  <si>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</si>
  <si>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</si>
  <si>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</si>
  <si>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</si>
  <si>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</si>
  <si>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</si>
  <si>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</si>
  <si>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</si>
  <si>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</si>
  <si>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</si>
  <si>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</si>
  <si>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</si>
  <si>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</si>
  <si>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</si>
  <si>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</si>
  <si>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</si>
  <si>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</si>
  <si>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</si>
  <si>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</si>
  <si>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</si>
  <si>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</si>
  <si>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</si>
  <si>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</si>
  <si>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</si>
  <si>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</si>
  <si>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</si>
  <si>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</si>
  <si>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</si>
  <si>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</si>
  <si>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</si>
  <si>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</si>
  <si>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</si>
  <si>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</si>
  <si>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</si>
  <si>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</si>
  <si>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</si>
  <si>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</si>
  <si>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</si>
  <si>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</si>
  <si>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</si>
  <si>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</si>
  <si>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</si>
  <si>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</si>
  <si>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</si>
  <si>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</si>
  <si>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</si>
  <si>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</si>
  <si>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</si>
  <si>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</si>
  <si>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</si>
  <si>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</si>
  <si>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</si>
  <si>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</si>
  <si>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</si>
  <si>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</si>
  <si>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</si>
  <si>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</si>
  <si>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</si>
  <si>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</si>
  <si>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</si>
  <si>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</si>
  <si>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</si>
  <si>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</si>
  <si>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</si>
  <si>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</si>
  <si>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</si>
  <si>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</si>
  <si>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</si>
  <si>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</si>
  <si>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</si>
  <si>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</si>
  <si>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</si>
  <si>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</si>
  <si>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</si>
  <si>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</si>
  <si>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</si>
  <si>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</si>
  <si>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</si>
  <si>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</si>
  <si>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</si>
  <si>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</si>
  <si>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</si>
  <si>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</si>
  <si>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</si>
  <si>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</si>
  <si>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</si>
  <si>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</si>
  <si>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</si>
  <si>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</si>
  <si>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</si>
  <si>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</si>
  <si>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</si>
  <si>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</si>
  <si>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</si>
  <si>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</si>
  <si>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</si>
  <si>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</si>
  <si>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</si>
  <si>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</si>
  <si>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</si>
  <si>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</si>
  <si>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</si>
  <si>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</si>
  <si>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</si>
  <si>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</si>
  <si>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</si>
  <si>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</si>
  <si>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</si>
  <si>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</si>
  <si>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</si>
  <si>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</si>
  <si>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</si>
  <si>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</si>
  <si>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</si>
  <si>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</si>
  <si>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</si>
  <si>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</si>
  <si>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</si>
  <si>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</si>
  <si>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</si>
  <si>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</si>
  <si>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</si>
  <si>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</si>
  <si>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</si>
  <si>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</si>
  <si>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</si>
  <si>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</si>
  <si>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</si>
  <si>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</si>
  <si>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</si>
  <si>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</si>
  <si>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</si>
  <si>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</si>
  <si>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</si>
  <si>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</si>
  <si>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</si>
  <si>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</si>
  <si>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</si>
  <si>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</si>
  <si>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</si>
  <si>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</si>
  <si>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</si>
  <si>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</si>
  <si>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</si>
  <si>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</si>
  <si>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</si>
  <si>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</si>
  <si>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</si>
  <si>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</si>
  <si>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</si>
  <si>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</si>
  <si>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</si>
  <si>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</si>
  <si>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</si>
  <si>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</si>
  <si>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</si>
  <si>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</si>
  <si>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</si>
  <si>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</si>
  <si>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</si>
  <si>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</si>
  <si>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</si>
  <si>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</si>
  <si>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</si>
  <si>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</si>
  <si>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</si>
  <si>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</si>
  <si>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</si>
  <si>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</si>
  <si>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</si>
  <si>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</si>
  <si>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</si>
  <si>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</si>
  <si>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</si>
  <si>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</si>
  <si>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</si>
  <si>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</si>
  <si>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</si>
  <si>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</si>
  <si>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</si>
  <si>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</si>
  <si>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</si>
  <si>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</si>
  <si>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</si>
  <si>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</si>
  <si>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</si>
  <si>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</si>
  <si>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</si>
  <si>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</si>
  <si>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</si>
  <si>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</si>
  <si>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</si>
  <si>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</si>
  <si>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</si>
  <si>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</si>
  <si>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</si>
  <si>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</si>
  <si>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</si>
  <si>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</si>
  <si>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</si>
  <si>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</si>
  <si>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</si>
  <si>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</si>
  <si>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</si>
  <si>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</si>
  <si>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</si>
  <si>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</si>
  <si>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</si>
  <si>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</si>
  <si>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</si>
  <si>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</si>
  <si>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</si>
  <si>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</si>
  <si>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</si>
  <si>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</si>
  <si>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</si>
  <si>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</si>
  <si>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</si>
  <si>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</si>
  <si>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</si>
  <si>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</si>
  <si>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</si>
  <si>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</si>
  <si>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</si>
  <si>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</si>
  <si>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</si>
  <si>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</si>
  <si>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</si>
  <si>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</si>
  <si>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</si>
  <si>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</si>
  <si>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</si>
  <si>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</si>
  <si>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</si>
  <si>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</si>
  <si>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</si>
  <si>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</si>
  <si>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</si>
  <si>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</si>
  <si>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</si>
  <si>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</si>
  <si>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</si>
  <si>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</si>
  <si>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</si>
  <si>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</si>
  <si>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</si>
  <si>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</si>
  <si>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</si>
  <si>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</si>
  <si>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</si>
  <si>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</si>
  <si>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</si>
  <si>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</si>
  <si>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</si>
  <si>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</si>
  <si>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</si>
  <si>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</si>
  <si>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</si>
  <si>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</si>
  <si>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</si>
  <si>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</si>
  <si>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</si>
  <si>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</si>
  <si>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</si>
  <si>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</si>
  <si>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</si>
  <si>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</si>
  <si>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</si>
  <si>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</si>
  <si>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</si>
  <si>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</si>
  <si>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</si>
  <si>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</si>
  <si>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</si>
  <si>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</si>
  <si>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</si>
  <si>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</si>
  <si>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</si>
  <si>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</si>
  <si>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</si>
  <si>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</si>
  <si>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</si>
  <si>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</si>
  <si>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</si>
  <si>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</si>
  <si>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</si>
  <si>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</si>
  <si>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</si>
  <si>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</si>
  <si>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</si>
  <si>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</si>
  <si>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</si>
  <si>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</si>
  <si>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</si>
  <si>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</si>
  <si>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</si>
  <si>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</si>
  <si>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</si>
  <si>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</si>
  <si>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</si>
  <si>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</si>
  <si>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</si>
  <si>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</si>
  <si>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</si>
  <si>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</si>
  <si>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</si>
  <si>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</si>
  <si>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</si>
  <si>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</si>
  <si>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</si>
  <si>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</si>
  <si>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</si>
  <si>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</si>
  <si>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</si>
  <si>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</si>
  <si>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</si>
  <si>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</si>
  <si>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</si>
  <si>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</si>
  <si>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</si>
  <si>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</si>
  <si>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</si>
  <si>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</si>
  <si>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</si>
  <si>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</si>
  <si>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</si>
  <si>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</si>
  <si>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</si>
  <si>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</si>
  <si>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</si>
  <si>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</si>
  <si>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</si>
  <si>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</si>
  <si>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</si>
  <si>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</si>
  <si>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</si>
  <si>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</si>
  <si>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</si>
  <si>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</si>
  <si>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</si>
  <si>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</si>
  <si>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</si>
  <si>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</si>
  <si>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</si>
  <si>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</si>
  <si>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</si>
  <si>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</si>
  <si>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</si>
  <si>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</si>
  <si>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</si>
  <si>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</si>
  <si>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</si>
  <si>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</si>
  <si>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</si>
  <si>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</si>
  <si>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</si>
  <si>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</si>
  <si>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</si>
  <si>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</si>
  <si>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</si>
  <si>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</si>
  <si>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</si>
  <si>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</si>
  <si>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</si>
  <si>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</si>
  <si>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</si>
  <si>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</si>
  <si>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</si>
  <si>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</si>
  <si>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</si>
  <si>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</si>
  <si>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</si>
  <si>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</si>
  <si>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</si>
  <si>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</si>
  <si>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</si>
  <si>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</si>
  <si>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</si>
  <si>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</si>
  <si>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</si>
  <si>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</si>
  <si>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</si>
  <si>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</si>
  <si>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</si>
  <si>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</si>
  <si>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</si>
  <si>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</si>
  <si>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</si>
  <si>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</si>
  <si>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</si>
  <si>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</si>
  <si>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</si>
  <si>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</si>
  <si>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</si>
  <si>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</si>
  <si>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</si>
  <si>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</si>
  <si>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</si>
  <si>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</si>
  <si>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</si>
  <si>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</si>
  <si>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</si>
  <si>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</si>
  <si>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</si>
  <si>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</si>
  <si>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</si>
  <si>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</si>
  <si>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</si>
  <si>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</si>
  <si>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</si>
  <si>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</si>
  <si>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</si>
  <si>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</si>
  <si>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</si>
  <si>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</si>
  <si>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</si>
  <si>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</si>
  <si>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</si>
  <si>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</si>
  <si>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</si>
  <si>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</si>
  <si>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</si>
  <si>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</si>
  <si>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</si>
  <si>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</si>
  <si>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</si>
  <si>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</si>
  <si>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</si>
  <si>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</si>
  <si>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</si>
  <si>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</si>
  <si>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</si>
  <si>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</si>
  <si>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</si>
  <si>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</si>
  <si>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</si>
  <si>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</si>
  <si>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</si>
  <si>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</si>
  <si>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</si>
  <si>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</si>
  <si>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</si>
  <si>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</si>
  <si>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</si>
  <si>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</si>
  <si>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</si>
  <si>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</si>
  <si>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</si>
  <si>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</si>
  <si>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</si>
  <si>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</si>
  <si>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</si>
  <si>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</si>
  <si>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</si>
  <si>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</si>
  <si>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</si>
  <si>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</si>
  <si>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</si>
  <si>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</si>
  <si>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</si>
  <si>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</si>
  <si>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</si>
  <si>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</si>
  <si>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</si>
  <si>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</si>
  <si>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</si>
  <si>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</si>
  <si>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</si>
  <si>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</si>
  <si>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</si>
  <si>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</si>
  <si>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</si>
  <si>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</si>
  <si>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</si>
  <si>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</si>
  <si>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</si>
  <si>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</si>
  <si>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</si>
  <si>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</si>
  <si>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</si>
  <si>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</si>
  <si>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</si>
  <si>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</si>
  <si>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</si>
  <si>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</si>
  <si>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</si>
  <si>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</si>
  <si>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</si>
  <si>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</si>
  <si>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</si>
  <si>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</si>
  <si>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</si>
  <si>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</si>
  <si>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</si>
  <si>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</si>
  <si>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</si>
  <si>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</si>
  <si>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</si>
  <si>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</si>
  <si>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</si>
  <si>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</si>
  <si>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</si>
  <si>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</si>
  <si>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</si>
  <si>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</si>
  <si>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</si>
  <si>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</si>
  <si>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</si>
  <si>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</si>
  <si>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</si>
  <si>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</si>
  <si>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</si>
  <si>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</si>
  <si>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</si>
  <si>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</si>
  <si>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</si>
  <si>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</si>
  <si>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</si>
  <si>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</si>
  <si>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</si>
  <si>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</si>
  <si>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</si>
  <si>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</si>
  <si>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</si>
  <si>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</si>
  <si>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</si>
  <si>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</si>
  <si>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</si>
  <si>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</si>
  <si>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</si>
  <si>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</si>
  <si>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</si>
  <si>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</si>
  <si>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</si>
  <si>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</si>
  <si>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</si>
  <si>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</si>
  <si>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</si>
  <si>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</si>
  <si>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</si>
  <si>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</si>
  <si>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</si>
  <si>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</si>
  <si>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</si>
  <si>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</si>
  <si>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</si>
  <si>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</si>
  <si>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</si>
  <si>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</si>
  <si>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</si>
  <si>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</si>
  <si>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</si>
  <si>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</si>
  <si>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</si>
  <si>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</si>
  <si>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</si>
  <si>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</si>
  <si>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</si>
  <si>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</si>
  <si>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</si>
  <si>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</si>
  <si>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</si>
  <si>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</si>
  <si>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</si>
  <si>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</si>
  <si>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</si>
  <si>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</si>
  <si>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</si>
  <si>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</si>
  <si>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</si>
  <si>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</si>
  <si>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</si>
  <si>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</si>
  <si>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</si>
  <si>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</si>
  <si>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</si>
  <si>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</si>
  <si>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</si>
  <si>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</si>
  <si>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</si>
  <si>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</si>
  <si>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</si>
  <si>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</si>
  <si>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</si>
  <si>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</si>
  <si>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</si>
  <si>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</si>
  <si>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</si>
  <si>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</si>
  <si>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</si>
  <si>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</si>
  <si>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</si>
  <si>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</si>
  <si>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</si>
  <si>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</si>
  <si>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</si>
  <si>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</si>
  <si>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</si>
  <si>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</si>
  <si>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</si>
  <si>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</si>
  <si>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</si>
  <si>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</si>
  <si>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</si>
  <si>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</si>
  <si>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</si>
  <si>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</si>
  <si>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</si>
  <si>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</si>
  <si>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</si>
  <si>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</si>
  <si>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</si>
  <si>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</si>
  <si>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</si>
  <si>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</si>
  <si>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</si>
  <si>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</si>
  <si>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</si>
  <si>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</si>
  <si>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</si>
  <si>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</si>
  <si>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</si>
  <si>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</si>
  <si>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</si>
  <si>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</si>
  <si>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</si>
  <si>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</si>
  <si>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</si>
  <si>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</si>
  <si>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</si>
  <si>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</si>
  <si>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</si>
  <si>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</si>
  <si>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</si>
  <si>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</si>
  <si>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</si>
  <si>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</si>
  <si>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</si>
  <si>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</si>
  <si>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</si>
  <si>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</si>
  <si>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</si>
  <si>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</si>
  <si>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</si>
  <si>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</si>
  <si>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</si>
  <si>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</si>
  <si>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</si>
  <si>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</si>
  <si>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</si>
  <si>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</si>
  <si>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</si>
  <si>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</si>
  <si>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</si>
  <si>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</si>
  <si>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</si>
  <si>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</si>
  <si>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</si>
  <si>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</si>
  <si>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</si>
  <si>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</si>
  <si>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</si>
  <si>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</si>
  <si>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</si>
  <si>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</si>
  <si>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</si>
  <si>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</si>
  <si>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</si>
  <si>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</si>
  <si>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</si>
  <si>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</si>
  <si>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</si>
  <si>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</si>
  <si>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</si>
  <si>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</si>
  <si>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</si>
  <si>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</si>
  <si>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</si>
  <si>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</si>
  <si>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</si>
  <si>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</si>
  <si>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</si>
  <si>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</si>
  <si>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</si>
  <si>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</si>
  <si>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</si>
  <si>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</si>
  <si>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</si>
  <si>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</si>
  <si>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</si>
  <si>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</si>
  <si>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</si>
  <si>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</si>
  <si>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</si>
  <si>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</si>
  <si>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</si>
  <si>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</si>
  <si>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</si>
  <si>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</si>
  <si>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</si>
  <si>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</si>
  <si>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</si>
  <si>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</si>
  <si>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</si>
  <si>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</si>
  <si>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</si>
  <si>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</si>
  <si>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</si>
  <si>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</si>
  <si>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</si>
  <si>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</si>
  <si>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</si>
  <si>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</si>
  <si>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</si>
  <si>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</si>
  <si>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</si>
  <si>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</si>
  <si>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</si>
  <si>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</si>
  <si>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</si>
  <si>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</si>
  <si>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</si>
  <si>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</si>
  <si>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</si>
  <si>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</si>
  <si>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</si>
  <si>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</si>
  <si>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</si>
  <si>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</si>
  <si>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</si>
  <si>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</si>
  <si>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</si>
  <si>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</si>
  <si>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</si>
  <si>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</si>
  <si>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</si>
  <si>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</si>
  <si>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</si>
  <si>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</si>
  <si>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</si>
  <si>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</si>
  <si>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</si>
  <si>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</si>
  <si>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</si>
  <si>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</si>
  <si>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</si>
  <si>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</si>
  <si>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</si>
  <si>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</si>
  <si>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</si>
  <si>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</si>
  <si>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</si>
  <si>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</si>
  <si>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</si>
  <si>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</si>
  <si>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</si>
  <si>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</si>
  <si>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</si>
  <si>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</si>
  <si>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</si>
  <si>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</si>
  <si>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</si>
  <si>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</si>
  <si>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</si>
  <si>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</si>
  <si>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</si>
  <si>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</si>
  <si>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</si>
  <si>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</si>
  <si>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</si>
  <si>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</si>
  <si>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</si>
  <si>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</si>
  <si>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</si>
  <si>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</si>
  <si>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</si>
  <si>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</si>
  <si>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</si>
  <si>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</si>
  <si>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</si>
  <si>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</si>
  <si>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</si>
  <si>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</si>
  <si>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</si>
  <si>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</si>
  <si>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</si>
  <si>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</si>
  <si>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</si>
  <si>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</si>
  <si>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</si>
  <si>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</si>
  <si>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</si>
  <si>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</si>
  <si>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</si>
  <si>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</si>
  <si>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</si>
  <si>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</si>
  <si>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</si>
  <si>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</si>
  <si>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</si>
  <si>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</si>
  <si>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</si>
  <si>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</si>
  <si>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</si>
  <si>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</si>
  <si>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</si>
  <si>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</si>
  <si>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</si>
  <si>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</si>
  <si>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</si>
  <si>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</si>
  <si>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</si>
  <si>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</si>
  <si>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</si>
  <si>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</si>
  <si>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</si>
  <si>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</si>
  <si>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</si>
  <si>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</si>
  <si>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</si>
  <si>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</si>
  <si>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</si>
  <si>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</si>
  <si>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</si>
  <si>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</si>
  <si>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</si>
  <si>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</si>
  <si>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</si>
  <si>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</si>
  <si>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</si>
  <si>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</si>
  <si>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</si>
  <si>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</si>
  <si>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</si>
  <si>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</si>
  <si>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</si>
  <si>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</si>
  <si>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</si>
  <si>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</si>
  <si>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</si>
  <si>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</si>
  <si>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</si>
  <si>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</si>
  <si>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</si>
  <si>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</si>
  <si>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</si>
  <si>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</si>
  <si>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</si>
  <si>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</si>
  <si>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</si>
  <si>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</si>
  <si>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</si>
  <si>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</si>
  <si>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</si>
  <si>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</si>
  <si>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</si>
  <si>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</si>
  <si>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</si>
  <si>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</si>
  <si>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</si>
  <si>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</si>
  <si>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</si>
  <si>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</si>
  <si>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</si>
  <si>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</si>
  <si>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</si>
  <si>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</si>
  <si>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</si>
  <si>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</si>
  <si>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</si>
  <si>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</si>
  <si>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</si>
  <si>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</si>
  <si>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</si>
  <si>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</si>
  <si>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</si>
  <si>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</si>
  <si>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</si>
  <si>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</si>
  <si>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</si>
  <si>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</si>
  <si>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</si>
  <si>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</si>
  <si>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</si>
  <si>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</si>
  <si>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</si>
  <si>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</si>
  <si>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</si>
  <si>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</si>
  <si>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</si>
  <si>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</si>
  <si>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</si>
  <si>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</si>
  <si>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</si>
  <si>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</si>
  <si>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</si>
  <si>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</si>
  <si>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</si>
  <si>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</si>
  <si>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</si>
  <si>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</si>
  <si>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</si>
  <si>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</si>
  <si>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</si>
  <si>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</si>
  <si>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</si>
  <si>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</si>
  <si>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</si>
  <si>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</si>
  <si>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</si>
  <si>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</si>
  <si>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</si>
  <si>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</si>
  <si>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</si>
  <si>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</si>
  <si>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</si>
  <si>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</si>
  <si>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</si>
  <si>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</si>
  <si>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</si>
  <si>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</si>
  <si>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</si>
  <si>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</si>
  <si>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</si>
  <si>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</si>
  <si>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</si>
  <si>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</si>
  <si>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</si>
  <si>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</si>
  <si>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</si>
  <si>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</si>
  <si>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</si>
  <si>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</si>
  <si>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</si>
  <si>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</si>
  <si>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</si>
  <si>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</si>
  <si>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</si>
  <si>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</si>
  <si>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</si>
  <si>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</si>
  <si>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</si>
  <si>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</si>
  <si>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</si>
  <si>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</si>
  <si>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</si>
  <si>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</si>
  <si>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</si>
  <si>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</si>
  <si>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</si>
  <si>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</si>
  <si>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</si>
  <si>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</si>
  <si>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</si>
  <si>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</si>
  <si>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</si>
  <si>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</si>
  <si>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</si>
  <si>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</si>
  <si>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</si>
  <si>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</si>
  <si>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</si>
  <si>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</si>
  <si>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</si>
  <si>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</si>
  <si>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</si>
  <si>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</si>
  <si>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</si>
  <si>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</si>
  <si>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</si>
  <si>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</si>
  <si>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</si>
  <si>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</si>
  <si>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</si>
  <si>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</si>
  <si>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</si>
  <si>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</si>
  <si>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</si>
  <si>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</si>
  <si>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</si>
  <si>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</si>
  <si>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</si>
  <si>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</si>
  <si>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</si>
  <si>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</si>
  <si>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</si>
  <si>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</si>
  <si>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</si>
  <si>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</si>
  <si>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</si>
  <si>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</si>
  <si>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</si>
  <si>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</si>
  <si>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</si>
  <si>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</si>
  <si>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</si>
  <si>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</si>
  <si>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</si>
  <si>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</si>
  <si>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</si>
  <si>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</si>
  <si>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</si>
  <si>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</si>
  <si>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</si>
  <si>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</si>
  <si>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</si>
  <si>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</si>
  <si>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</si>
  <si>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</si>
  <si>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</si>
  <si>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</si>
  <si>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</si>
  <si>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</si>
  <si>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</si>
  <si>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</si>
  <si>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</si>
  <si>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</si>
  <si>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</si>
  <si>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</si>
  <si>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</si>
  <si>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</si>
  <si>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</si>
  <si>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</si>
  <si>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</si>
  <si>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</si>
  <si>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</si>
  <si>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</si>
  <si>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</si>
  <si>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</si>
  <si>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</si>
  <si>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</si>
  <si>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</si>
  <si>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</si>
  <si>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</si>
  <si>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</si>
  <si>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</si>
  <si>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</si>
  <si>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</si>
  <si>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</si>
  <si>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</si>
  <si>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</si>
  <si>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</si>
  <si>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</si>
  <si>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</si>
  <si>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</si>
  <si>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</si>
  <si>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</si>
  <si>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</si>
  <si>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</si>
  <si>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</si>
  <si>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</si>
  <si>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</si>
  <si>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</si>
  <si>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</si>
  <si>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</si>
  <si>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</si>
  <si>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</si>
  <si>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</si>
  <si>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</si>
  <si>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</si>
  <si>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</si>
  <si>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</si>
  <si>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</si>
  <si>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</si>
  <si>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</si>
  <si>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</si>
  <si>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</si>
  <si>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</si>
  <si>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</si>
  <si>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</si>
  <si>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</si>
  <si>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</si>
  <si>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</si>
  <si>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</si>
  <si>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</si>
  <si>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</si>
  <si>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</si>
  <si>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</si>
  <si>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</si>
  <si>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</si>
  <si>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</si>
  <si>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</si>
  <si>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</si>
  <si>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</si>
  <si>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</si>
  <si>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</si>
  <si>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</si>
  <si>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</si>
  <si>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</si>
  <si>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</si>
  <si>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</si>
  <si>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</si>
  <si>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</si>
  <si>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</si>
  <si>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</si>
  <si>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</si>
  <si>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</si>
  <si>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</si>
  <si>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</si>
  <si>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</si>
  <si>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</si>
  <si>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</si>
  <si>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</si>
  <si>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</si>
  <si>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</si>
  <si>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</si>
  <si>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</si>
  <si>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</si>
  <si>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</si>
  <si>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</si>
  <si>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</si>
  <si>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</si>
  <si>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</si>
  <si>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</si>
  <si>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</si>
  <si>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</si>
  <si>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</si>
  <si>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</si>
  <si>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</si>
  <si>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</si>
  <si>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</si>
  <si>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</si>
  <si>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</si>
  <si>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</si>
  <si>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</si>
  <si>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</si>
  <si>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</si>
  <si>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</si>
  <si>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</si>
  <si>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</si>
  <si>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</si>
  <si>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</si>
  <si>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</si>
  <si>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</si>
  <si>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</si>
  <si>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</si>
  <si>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</si>
  <si>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</si>
  <si>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</si>
  <si>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</si>
  <si>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</si>
  <si>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</si>
  <si>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</si>
  <si>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</si>
  <si>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</si>
  <si>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</si>
  <si>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</si>
  <si>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</si>
  <si>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</si>
  <si>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</si>
  <si>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</si>
  <si>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</si>
  <si>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</si>
  <si>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</si>
  <si>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</si>
  <si>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</si>
  <si>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</si>
  <si>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</si>
  <si>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</si>
  <si>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</si>
  <si>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</si>
  <si>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</si>
  <si>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</si>
  <si>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</si>
  <si>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</si>
  <si>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</si>
  <si>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</si>
  <si>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</si>
  <si>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</si>
  <si>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</si>
  <si>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</si>
  <si>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</si>
  <si>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</si>
  <si>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</si>
  <si>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</si>
  <si>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</si>
  <si>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</si>
  <si>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</si>
  <si>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</si>
  <si>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</si>
  <si>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</si>
  <si>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</si>
  <si>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</si>
  <si>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</si>
  <si>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</si>
  <si>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</si>
  <si>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</si>
  <si>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</si>
  <si>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</si>
  <si>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</si>
  <si>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</si>
  <si>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</si>
  <si>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</si>
  <si>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</si>
  <si>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</si>
  <si>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</si>
  <si>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</si>
  <si>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</si>
  <si>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</si>
  <si>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</si>
  <si>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</si>
  <si>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</si>
  <si>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</si>
  <si>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</si>
  <si>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</si>
  <si>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</si>
  <si>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</si>
  <si>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</si>
  <si>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</si>
  <si>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</si>
  <si>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</si>
  <si>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</si>
  <si>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</si>
  <si>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</si>
  <si>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</si>
  <si>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</si>
  <si>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</si>
  <si>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</si>
  <si>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</si>
  <si>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</si>
  <si>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</si>
  <si>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</si>
  <si>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</si>
  <si>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</si>
  <si>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</si>
  <si>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</si>
  <si>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</si>
  <si>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</si>
  <si>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</si>
  <si>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</si>
  <si>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</si>
  <si>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</si>
  <si>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</si>
  <si>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</si>
  <si>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</si>
  <si>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</si>
  <si>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</si>
  <si>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</si>
  <si>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</si>
  <si>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</si>
  <si>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</si>
  <si>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</si>
  <si>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</si>
  <si>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</si>
  <si>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</si>
  <si>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</si>
  <si>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</si>
  <si>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</si>
  <si>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</si>
  <si>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</si>
  <si>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</si>
  <si>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</si>
  <si>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</si>
  <si>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</si>
  <si>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</si>
  <si>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</si>
  <si>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</si>
  <si>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</si>
  <si>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</si>
  <si>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</si>
  <si>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</si>
  <si>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</si>
  <si>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</si>
  <si>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</si>
  <si>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</si>
  <si>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</si>
  <si>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</si>
  <si>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</si>
  <si>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</si>
  <si>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</si>
  <si>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</si>
  <si>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</si>
  <si>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</si>
  <si>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</si>
  <si>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</si>
  <si>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</si>
  <si>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</si>
  <si>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</si>
  <si>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</si>
  <si>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</si>
  <si>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</si>
  <si>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</si>
  <si>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</si>
  <si>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</si>
  <si>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</si>
  <si>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</si>
  <si>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</si>
  <si>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</si>
  <si>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</si>
  <si>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</si>
  <si>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</si>
  <si>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</si>
  <si>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</si>
  <si>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</si>
  <si>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</si>
  <si>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</si>
  <si>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</si>
  <si>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</si>
  <si>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</si>
  <si>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</si>
  <si>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</si>
  <si>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</si>
  <si>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</si>
  <si>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</si>
  <si>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</si>
  <si>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</si>
  <si>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</si>
  <si>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</si>
  <si>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</si>
  <si>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</si>
  <si>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</si>
  <si>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</si>
  <si>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</si>
  <si>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</si>
  <si>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</si>
  <si>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</si>
  <si>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</si>
  <si>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</si>
  <si>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</si>
  <si>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</si>
  <si>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</si>
  <si>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</si>
  <si>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</si>
  <si>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</si>
  <si>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</si>
  <si>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</si>
  <si>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</si>
  <si>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</si>
  <si>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</si>
  <si>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</si>
  <si>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</si>
  <si>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</si>
  <si>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</si>
  <si>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</si>
  <si>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</si>
  <si>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</si>
  <si>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</si>
  <si>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</si>
  <si>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</si>
  <si>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</si>
  <si>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</si>
  <si>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</si>
  <si>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</si>
  <si>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</si>
  <si>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</si>
  <si>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</si>
  <si>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</si>
  <si>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</si>
  <si>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</si>
  <si>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</si>
  <si>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</si>
  <si>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</si>
  <si>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</si>
  <si>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</si>
  <si>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</si>
  <si>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</si>
  <si>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</si>
  <si>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</si>
  <si>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</si>
  <si>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</si>
  <si>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</si>
  <si>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</si>
  <si>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</si>
  <si>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</si>
  <si>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</si>
  <si>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</si>
  <si>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</si>
  <si>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</si>
  <si>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</si>
  <si>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</si>
  <si>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</si>
  <si>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</si>
  <si>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</si>
  <si>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</si>
  <si>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</si>
  <si>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</si>
  <si>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</si>
  <si>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</si>
  <si>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</si>
  <si>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</si>
  <si>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</si>
  <si>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</si>
  <si>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</si>
  <si>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</si>
  <si>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</si>
  <si>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</si>
  <si>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</si>
  <si>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</si>
  <si>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</si>
  <si>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</si>
  <si>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</si>
  <si>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</si>
  <si>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</si>
  <si>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</si>
  <si>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</si>
  <si>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</si>
  <si>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</si>
  <si>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</si>
  <si>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</si>
  <si>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</si>
  <si>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</si>
  <si>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</si>
  <si>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</si>
  <si>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</si>
  <si>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</si>
  <si>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</si>
  <si>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</si>
  <si>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</si>
  <si>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</si>
  <si>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</si>
  <si>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</si>
  <si>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</si>
  <si>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</si>
  <si>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</si>
  <si>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</si>
  <si>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</si>
  <si>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</si>
  <si>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</si>
  <si>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</si>
  <si>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</si>
  <si>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</si>
  <si>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</si>
  <si>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</si>
  <si>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</si>
  <si>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</si>
  <si>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</si>
  <si>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</si>
  <si>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</si>
  <si>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</si>
  <si>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</si>
  <si>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</si>
  <si>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</si>
  <si>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</si>
  <si>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</si>
  <si>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</si>
  <si>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</si>
  <si>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</si>
  <si>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</si>
  <si>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</si>
  <si>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</si>
  <si>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</si>
  <si>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</si>
  <si>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</si>
  <si>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</si>
  <si>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</si>
  <si>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</si>
  <si>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</si>
  <si>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</si>
  <si>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</si>
  <si>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</si>
  <si>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</si>
  <si>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</si>
  <si>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</si>
  <si>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</si>
  <si>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</si>
  <si>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</si>
  <si>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</si>
  <si>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</si>
  <si>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</si>
  <si>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</si>
  <si>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</si>
  <si>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</si>
  <si>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</si>
  <si>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</si>
  <si>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</si>
  <si>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</si>
  <si>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</si>
  <si>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</si>
  <si>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</si>
  <si>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</si>
  <si>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</si>
  <si>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</si>
  <si>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</si>
  <si>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</si>
  <si>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</si>
  <si>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</si>
  <si>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</si>
  <si>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</si>
  <si>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</si>
  <si>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</si>
  <si>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</si>
  <si>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</si>
  <si>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</si>
  <si>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</si>
  <si>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</si>
  <si>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</si>
  <si>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</si>
  <si>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</si>
  <si>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</si>
  <si>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</si>
  <si>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</si>
  <si>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</si>
  <si>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</si>
  <si>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</si>
  <si>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</si>
  <si>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</si>
  <si>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</si>
  <si>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</si>
  <si>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</si>
  <si>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</si>
  <si>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</si>
  <si>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</si>
  <si>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</si>
  <si>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</si>
  <si>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</si>
  <si>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</si>
  <si>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</si>
  <si>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</si>
  <si>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</si>
  <si>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</si>
  <si>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</si>
  <si>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</si>
  <si>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</si>
  <si>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</si>
  <si>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</si>
  <si>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</si>
  <si>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</si>
  <si>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</si>
  <si>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</si>
  <si>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</si>
  <si>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</si>
  <si>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</si>
  <si>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</si>
  <si>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</si>
  <si>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</si>
  <si>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</si>
  <si>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</si>
  <si>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</si>
  <si>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</si>
  <si>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</si>
  <si>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</si>
  <si>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</si>
  <si>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</si>
  <si>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</si>
  <si>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</si>
  <si>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</si>
  <si>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</si>
  <si>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</si>
  <si>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</si>
  <si>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</si>
  <si>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</si>
  <si>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</si>
  <si>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</si>
  <si>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</si>
  <si>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</si>
  <si>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</si>
  <si>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</si>
  <si>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</si>
  <si>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</si>
  <si>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</si>
  <si>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</si>
  <si>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</si>
  <si>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</si>
  <si>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</si>
  <si>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</si>
  <si>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</si>
  <si>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</si>
  <si>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</si>
  <si>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</si>
  <si>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</si>
  <si>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</si>
  <si>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</si>
  <si>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</si>
  <si>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</si>
  <si>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</si>
  <si>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</si>
  <si>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</si>
  <si>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</si>
  <si>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</si>
  <si>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</si>
  <si>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</si>
  <si>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</si>
  <si>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</si>
  <si>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</si>
  <si>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</si>
  <si>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</si>
  <si>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</si>
  <si>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</si>
  <si>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</si>
  <si>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</si>
  <si>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</si>
  <si>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</si>
  <si>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</si>
  <si>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</si>
  <si>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</si>
  <si>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</si>
  <si>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</si>
  <si>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</si>
  <si>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</si>
  <si>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</si>
  <si>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</si>
  <si>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</si>
  <si>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</si>
  <si>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</si>
  <si>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</si>
  <si>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</si>
  <si>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</si>
  <si>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</si>
  <si>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</si>
  <si>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</si>
  <si>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</si>
  <si>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</si>
  <si>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</si>
  <si>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</si>
  <si>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</si>
  <si>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</si>
  <si>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</si>
  <si>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</si>
  <si>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</si>
  <si>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</si>
  <si>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</si>
  <si>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</si>
  <si>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</si>
  <si>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</si>
  <si>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</si>
  <si>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</si>
  <si>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</si>
  <si>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</si>
  <si>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</si>
  <si>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</si>
  <si>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</si>
  <si>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</si>
  <si>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</si>
  <si>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</si>
  <si>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</si>
  <si>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</si>
  <si>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</si>
  <si>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</si>
  <si>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</si>
  <si>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</si>
  <si>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</si>
  <si>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</si>
  <si>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</si>
  <si>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</si>
  <si>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</si>
  <si>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</si>
  <si>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</si>
  <si>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</si>
  <si>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</si>
  <si>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</si>
  <si>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</si>
  <si>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</si>
  <si>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</si>
  <si>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</si>
  <si>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</si>
  <si>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</si>
  <si>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</si>
  <si>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</si>
  <si>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</si>
  <si>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</si>
  <si>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</si>
  <si>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</si>
  <si>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</si>
  <si>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</si>
  <si>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</si>
  <si>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</si>
  <si>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</si>
  <si>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</si>
  <si>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</si>
  <si>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</si>
  <si>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</si>
  <si>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</si>
  <si>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</si>
  <si>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</si>
  <si>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</si>
  <si>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</si>
  <si>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</si>
  <si>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</si>
  <si>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</si>
  <si>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</si>
  <si>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</si>
  <si>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</si>
  <si>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</si>
  <si>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</si>
  <si>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</si>
  <si>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</si>
  <si>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</si>
  <si>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</si>
  <si>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</si>
  <si>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</si>
  <si>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</si>
  <si>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</si>
  <si>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</si>
  <si>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</si>
  <si>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</si>
  <si>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</si>
  <si>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</si>
  <si>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</si>
  <si>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</si>
  <si>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</si>
  <si>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</si>
  <si>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</si>
  <si>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</si>
  <si>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</si>
  <si>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</si>
  <si>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</si>
  <si>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</si>
  <si>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</si>
  <si>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</si>
  <si>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</si>
  <si>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</si>
  <si>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</si>
  <si>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</si>
  <si>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</si>
  <si>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</si>
  <si>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</si>
  <si>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</si>
  <si>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</si>
  <si>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</si>
  <si>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</si>
  <si>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</si>
  <si>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</si>
  <si>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</si>
  <si>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</si>
  <si>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</si>
  <si>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</si>
  <si>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</si>
  <si>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</si>
  <si>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</si>
  <si>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</si>
  <si>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</si>
  <si>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</si>
  <si>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</si>
  <si>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</si>
  <si>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</si>
  <si>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</si>
  <si>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</si>
  <si>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</si>
  <si>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</si>
  <si>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</si>
  <si>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</si>
  <si>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</si>
  <si>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</si>
  <si>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</si>
  <si>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</si>
  <si>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</si>
  <si>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</si>
  <si>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</si>
  <si>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</si>
  <si>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</si>
  <si>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</si>
  <si>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</si>
  <si>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</si>
  <si>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</si>
  <si>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</si>
  <si>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</si>
  <si>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</si>
  <si>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</si>
  <si>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</si>
  <si>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</si>
  <si>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</si>
  <si>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</si>
  <si>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</si>
  <si>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</si>
  <si>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</si>
  <si>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</si>
  <si>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</si>
  <si>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</si>
  <si>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</si>
  <si>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</si>
  <si>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</si>
  <si>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</si>
  <si>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</si>
  <si>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</si>
  <si>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</si>
  <si>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</si>
  <si>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</si>
  <si>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</si>
  <si>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</si>
  <si>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</si>
  <si>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</si>
  <si>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</si>
  <si>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</si>
  <si>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</si>
  <si>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</si>
  <si>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</si>
  <si>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</si>
  <si>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</si>
  <si>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</si>
  <si>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</si>
  <si>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</si>
  <si>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</si>
  <si>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</si>
  <si>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</si>
  <si>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</si>
  <si>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</si>
  <si>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</si>
  <si>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</si>
  <si>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</si>
  <si>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</si>
  <si>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</si>
  <si>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</si>
  <si>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</si>
  <si>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</si>
  <si>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</si>
  <si>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</si>
  <si>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</si>
  <si>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</si>
  <si>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</si>
  <si>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</si>
  <si>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</si>
  <si>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</si>
  <si>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</si>
  <si>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</si>
  <si>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</si>
  <si>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</si>
  <si>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</si>
  <si>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</si>
  <si>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</si>
  <si>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</si>
  <si>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</si>
  <si>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</si>
  <si>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</si>
  <si>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</si>
  <si>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</si>
  <si>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</si>
  <si>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</si>
  <si>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</si>
  <si>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</si>
  <si>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</si>
  <si>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</si>
  <si>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</si>
  <si>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</si>
  <si>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</si>
  <si>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</si>
  <si>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</si>
  <si>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</si>
  <si>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</si>
  <si>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</si>
  <si>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</si>
  <si>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</si>
  <si>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</si>
  <si>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</si>
  <si>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</si>
  <si>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</si>
  <si>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</si>
  <si>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</si>
  <si>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</si>
  <si>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</si>
  <si>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</si>
  <si>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</si>
  <si>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</si>
  <si>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</si>
  <si>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</si>
  <si>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</si>
  <si>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</si>
  <si>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</si>
  <si>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</si>
  <si>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</si>
  <si>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</si>
  <si>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</si>
  <si>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</si>
  <si>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</si>
  <si>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</si>
  <si>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</si>
  <si>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</si>
  <si>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</si>
  <si>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</si>
  <si>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</si>
  <si>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</si>
  <si>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</si>
  <si>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</si>
  <si>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</si>
  <si>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</si>
  <si>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</si>
  <si>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</si>
  <si>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</si>
  <si>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</si>
  <si>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</si>
  <si>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</si>
  <si>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</si>
  <si>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</si>
  <si>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</si>
  <si>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</si>
  <si>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</si>
  <si>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</si>
  <si>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</si>
  <si>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</si>
  <si>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</si>
  <si>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</si>
  <si>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</si>
  <si>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</si>
  <si>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</si>
  <si>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</si>
  <si>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</si>
  <si>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</si>
  <si>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</si>
  <si>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</si>
  <si>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</si>
  <si>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</si>
  <si>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</si>
  <si>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</si>
  <si>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</si>
  <si>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</si>
  <si>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</si>
  <si>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</si>
  <si>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</si>
  <si>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</si>
  <si>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</si>
  <si>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</si>
  <si>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</si>
  <si>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</si>
  <si>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</si>
  <si>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</si>
  <si>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</si>
  <si>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</si>
  <si>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</si>
  <si>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</si>
  <si>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</si>
  <si>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</si>
  <si>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</si>
  <si>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</si>
  <si>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</si>
  <si>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</si>
  <si>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</si>
  <si>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</si>
  <si>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</si>
  <si>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</si>
  <si>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</si>
  <si>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</si>
  <si>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</si>
  <si>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</si>
  <si>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</si>
  <si>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</si>
  <si>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</si>
  <si>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</si>
  <si>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</si>
  <si>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</si>
  <si>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</si>
  <si>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</si>
  <si>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</si>
  <si>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</si>
  <si>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</si>
  <si>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</si>
  <si>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</si>
  <si>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</si>
  <si>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</si>
  <si>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</si>
  <si>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</si>
  <si>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</si>
  <si>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</si>
  <si>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</si>
  <si>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</si>
  <si>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</si>
  <si>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</si>
  <si>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</si>
  <si>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</si>
  <si>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</si>
  <si>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</si>
  <si>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</si>
  <si>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</si>
  <si>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</si>
  <si>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</si>
  <si>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</si>
  <si>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</si>
  <si>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</si>
  <si>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</si>
  <si>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</si>
  <si>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</si>
  <si>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</si>
  <si>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</si>
  <si>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</si>
  <si>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</si>
  <si>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</si>
  <si>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</si>
  <si>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</si>
  <si>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</si>
  <si>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</si>
  <si>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</si>
  <si>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</si>
  <si>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</si>
  <si>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</si>
  <si>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</si>
  <si>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</si>
  <si>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</si>
  <si>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</si>
  <si>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</si>
  <si>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</si>
  <si>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</si>
  <si>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</si>
  <si>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</si>
  <si>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</si>
  <si>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</si>
  <si>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</si>
  <si>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</si>
  <si>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</si>
  <si>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</si>
  <si>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</si>
  <si>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</si>
  <si>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</si>
  <si>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</si>
  <si>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</si>
  <si>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</si>
  <si>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</si>
  <si>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</si>
  <si>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</si>
  <si>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</si>
  <si>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</si>
  <si>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</si>
  <si>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</si>
  <si>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</si>
  <si>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</si>
  <si>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</si>
  <si>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</si>
  <si>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</si>
  <si>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</si>
  <si>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</si>
  <si>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</si>
  <si>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</si>
  <si>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</si>
  <si>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</si>
  <si>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</si>
  <si>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</si>
  <si>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</si>
  <si>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</si>
  <si>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</si>
  <si>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</si>
  <si>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</si>
  <si>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</si>
  <si>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</si>
  <si>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</si>
  <si>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</si>
  <si>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</si>
  <si>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</si>
  <si>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</si>
  <si>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</si>
  <si>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</si>
  <si>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</si>
  <si>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</si>
  <si>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</si>
  <si>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</si>
  <si>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</si>
  <si>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</si>
  <si>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</si>
  <si>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</si>
  <si>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</si>
  <si>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</si>
  <si>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</si>
  <si>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</si>
  <si>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</si>
  <si>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</si>
  <si>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</si>
  <si>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</si>
  <si>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</si>
  <si>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</si>
  <si>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</si>
  <si>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</si>
  <si>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</si>
  <si>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</si>
  <si>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</si>
  <si>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</si>
  <si>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</si>
  <si>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</si>
  <si>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</si>
  <si>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</si>
  <si>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</si>
  <si>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</si>
  <si>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</si>
  <si>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</si>
  <si>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</si>
  <si>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</si>
  <si>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</si>
  <si>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</si>
  <si>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</si>
  <si>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</si>
  <si>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</si>
  <si>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</si>
  <si>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</si>
  <si>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</si>
  <si>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</si>
  <si>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</si>
  <si>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</si>
  <si>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</si>
  <si>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</si>
  <si>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</si>
  <si>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</si>
  <si>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</si>
  <si>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</si>
  <si>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</si>
  <si>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</si>
  <si>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</si>
  <si>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</si>
  <si>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</si>
  <si>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</si>
  <si>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</si>
  <si>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</si>
  <si>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</si>
  <si>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</si>
  <si>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</si>
  <si>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</si>
  <si>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</si>
  <si>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</si>
  <si>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</si>
  <si>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</si>
  <si>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</si>
  <si>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</si>
  <si>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</si>
  <si>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</si>
  <si>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</si>
  <si>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</si>
  <si>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</si>
  <si>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</si>
  <si>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</si>
  <si>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</si>
  <si>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</si>
  <si>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</si>
  <si>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</si>
  <si>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</si>
  <si>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</si>
  <si>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</si>
  <si>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</si>
  <si>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</si>
  <si>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</si>
  <si>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</si>
  <si>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</si>
  <si>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</si>
  <si>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</si>
  <si>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</si>
  <si>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</si>
  <si>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</si>
  <si>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</si>
  <si>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</si>
  <si>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</si>
  <si>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</si>
  <si>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</si>
  <si>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</si>
  <si>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</si>
  <si>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</si>
  <si>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</si>
  <si>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</si>
  <si>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</si>
  <si>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</si>
  <si>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</si>
  <si>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</si>
  <si>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</si>
  <si>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</si>
  <si>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</si>
  <si>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</si>
  <si>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</si>
  <si>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</si>
  <si>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</si>
  <si>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</si>
  <si>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</si>
  <si>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</si>
  <si>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</si>
  <si>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</si>
  <si>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</si>
  <si>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</si>
  <si>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</si>
  <si>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</si>
  <si>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</si>
  <si>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</si>
  <si>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</si>
  <si>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</si>
  <si>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</si>
  <si>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</si>
  <si>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</si>
  <si>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</si>
  <si>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</si>
  <si>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</si>
  <si>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</si>
  <si>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</si>
  <si>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</si>
  <si>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</si>
  <si>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</si>
  <si>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</si>
  <si>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</si>
  <si>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</si>
  <si>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</si>
  <si>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</si>
  <si>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</si>
  <si>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</si>
  <si>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</si>
  <si>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</si>
  <si>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</si>
  <si>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</si>
  <si>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</si>
  <si>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</si>
  <si>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</si>
  <si>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</si>
  <si>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</si>
  <si>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</si>
  <si>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</si>
  <si>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</si>
  <si>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</si>
  <si>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</si>
  <si>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</si>
  <si>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</si>
  <si>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</si>
  <si>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</si>
  <si>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</si>
  <si>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</si>
  <si>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</si>
  <si>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</si>
  <si>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</si>
  <si>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</si>
  <si>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</si>
  <si>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</si>
  <si>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</si>
  <si>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</si>
  <si>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</si>
  <si>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</si>
  <si>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</si>
  <si>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</si>
  <si>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</si>
  <si>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</si>
  <si>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</si>
  <si>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</si>
  <si>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</si>
  <si>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</si>
  <si>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</si>
  <si>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</si>
  <si>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</si>
  <si>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</si>
  <si>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</si>
  <si>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</si>
  <si>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</si>
  <si>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</si>
  <si>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</si>
  <si>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</si>
  <si>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</si>
  <si>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</si>
  <si>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</si>
  <si>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</si>
  <si>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</si>
  <si>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</si>
  <si>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</si>
  <si>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</si>
  <si>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</si>
  <si>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</si>
  <si>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</si>
  <si>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</si>
  <si>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</si>
  <si>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</si>
  <si>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</si>
  <si>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</si>
  <si>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</si>
  <si>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</si>
  <si>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</si>
  <si>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</si>
  <si>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</si>
  <si>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</si>
  <si>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</si>
  <si>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</si>
  <si>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</si>
  <si>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</si>
  <si>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</si>
  <si>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</si>
  <si>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</si>
  <si>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</si>
  <si>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</si>
  <si>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</si>
  <si>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</si>
  <si>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</si>
  <si>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</si>
  <si>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</si>
  <si>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</si>
  <si>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</si>
  <si>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</si>
  <si>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</si>
  <si>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</si>
  <si>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</si>
  <si>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</si>
  <si>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</si>
  <si>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</si>
  <si>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</si>
  <si>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</si>
  <si>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</si>
  <si>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</si>
  <si>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</si>
  <si>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</si>
  <si>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</si>
  <si>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</si>
  <si>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</si>
  <si>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</si>
  <si>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</si>
  <si>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</si>
  <si>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</si>
  <si>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</si>
  <si>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</si>
  <si>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</si>
  <si>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</si>
  <si>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</si>
  <si>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</si>
  <si>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</si>
  <si>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</si>
  <si>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</si>
  <si>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</si>
  <si>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</si>
  <si>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</si>
  <si>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</si>
  <si>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</si>
  <si>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</si>
  <si>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</si>
  <si>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</si>
  <si>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</si>
  <si>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</si>
  <si>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</si>
  <si>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</si>
  <si>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</si>
  <si>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</si>
  <si>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</si>
  <si>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</si>
  <si>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</si>
  <si>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</si>
  <si>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</si>
  <si>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</si>
  <si>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</si>
  <si>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</si>
  <si>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</si>
  <si>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</si>
  <si>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</si>
  <si>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</si>
  <si>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</si>
  <si>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</si>
  <si>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</si>
  <si>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</si>
  <si>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</si>
  <si>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</si>
  <si>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</si>
  <si>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</si>
  <si>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</si>
  <si>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</si>
  <si>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</si>
  <si>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</si>
  <si>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</si>
  <si>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</si>
  <si>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</si>
  <si>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</si>
  <si>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</si>
  <si>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</si>
  <si>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</si>
  <si>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</si>
  <si>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</si>
  <si>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</si>
  <si>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</si>
  <si>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</si>
  <si>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</si>
  <si>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</si>
  <si>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</si>
  <si>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</si>
  <si>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</si>
  <si>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</si>
  <si>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</si>
  <si>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</si>
  <si>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</si>
  <si>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</si>
  <si>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</si>
  <si>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</si>
  <si>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</si>
  <si>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</si>
  <si>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</si>
  <si>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</si>
  <si>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</si>
  <si>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</si>
  <si>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</si>
  <si>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</si>
  <si>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</si>
  <si>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</si>
  <si>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</si>
  <si>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</si>
  <si>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</si>
  <si>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</si>
  <si>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</si>
  <si>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</si>
  <si>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</si>
  <si>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</si>
  <si>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</si>
  <si>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</si>
  <si>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</si>
  <si>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</si>
  <si>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</si>
  <si>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</si>
  <si>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</si>
  <si>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</si>
  <si>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</si>
  <si>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</si>
  <si>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</si>
  <si>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</si>
  <si>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</si>
  <si>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</si>
  <si>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</si>
  <si>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</si>
  <si>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</si>
  <si>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</si>
  <si>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</si>
  <si>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</si>
  <si>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</si>
  <si>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</si>
  <si>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</si>
  <si>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</si>
  <si>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</si>
  <si>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</si>
  <si>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</si>
  <si>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</si>
  <si>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</si>
  <si>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</si>
  <si>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</si>
  <si>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</si>
  <si>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</si>
  <si>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</si>
  <si>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</si>
  <si>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</si>
  <si>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</si>
  <si>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</si>
  <si>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</si>
  <si>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</si>
  <si>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</si>
  <si>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</si>
  <si>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</si>
  <si>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</si>
  <si>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</si>
  <si>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</si>
  <si>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</si>
  <si>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</si>
  <si>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</si>
  <si>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</si>
  <si>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</si>
  <si>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</si>
  <si>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</si>
  <si>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</si>
  <si>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</si>
  <si>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</si>
  <si>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</si>
  <si>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</si>
  <si>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</si>
  <si>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</si>
  <si>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</si>
  <si>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</si>
  <si>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</si>
  <si>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</si>
  <si>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</si>
  <si>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</si>
  <si>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</si>
  <si>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</si>
  <si>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</si>
  <si>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</si>
  <si>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</si>
  <si>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</si>
  <si>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</si>
  <si>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</si>
  <si>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</si>
  <si>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</si>
  <si>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</si>
  <si>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</si>
  <si>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</si>
  <si>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</si>
  <si>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</si>
  <si>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</si>
  <si>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</si>
  <si>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</si>
  <si>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</si>
  <si>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</si>
  <si>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</si>
  <si>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</si>
  <si>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</si>
  <si>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</si>
  <si>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</si>
  <si>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</si>
  <si>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</si>
  <si>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</si>
  <si>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</si>
  <si>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</si>
  <si>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</si>
  <si>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</si>
  <si>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</si>
  <si>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</si>
  <si>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</si>
  <si>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</si>
  <si>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</si>
  <si>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</si>
  <si>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</si>
  <si>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</si>
  <si>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</si>
  <si>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</si>
  <si>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</si>
  <si>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</si>
  <si>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</si>
  <si>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</si>
  <si>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</si>
  <si>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</si>
  <si>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</si>
  <si>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</si>
  <si>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</si>
  <si>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</si>
  <si>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</si>
  <si>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</si>
  <si>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</si>
  <si>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</si>
  <si>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</si>
  <si>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</si>
  <si>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</si>
  <si>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</si>
  <si>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</si>
  <si>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</si>
  <si>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</si>
  <si>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</si>
  <si>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</si>
  <si>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</si>
  <si>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</si>
  <si>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</si>
  <si>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</si>
  <si>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</si>
  <si>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</si>
  <si>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</si>
  <si>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</si>
  <si>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</si>
  <si>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</si>
  <si>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</si>
  <si>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</si>
  <si>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</si>
  <si>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</si>
  <si>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</si>
  <si>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</si>
  <si>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</si>
  <si>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</si>
  <si>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</si>
  <si>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</si>
  <si>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</si>
  <si>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</si>
  <si>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</si>
  <si>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</si>
  <si>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</si>
  <si>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</si>
  <si>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</si>
  <si>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</si>
  <si>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</si>
  <si>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</si>
  <si>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</si>
  <si>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</si>
  <si>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</si>
  <si>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</si>
  <si>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</si>
  <si>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</si>
  <si>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</si>
  <si>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</si>
  <si>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</si>
  <si>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</si>
  <si>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</si>
  <si>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</si>
  <si>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</si>
  <si>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</si>
  <si>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</si>
  <si>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</si>
  <si>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</si>
  <si>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</si>
  <si>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</si>
  <si>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</si>
  <si>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</si>
  <si>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</si>
  <si>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</si>
  <si>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</si>
  <si>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</si>
  <si>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</si>
  <si>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</si>
  <si>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</si>
  <si>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</si>
  <si>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</si>
  <si>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</si>
  <si>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</si>
  <si>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</si>
  <si>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</si>
  <si>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</si>
  <si>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</si>
  <si>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</si>
  <si>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</si>
  <si>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</si>
  <si>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</si>
  <si>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</si>
  <si>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</si>
  <si>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</si>
  <si>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</si>
  <si>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</si>
  <si>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</si>
  <si>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</si>
  <si>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</si>
  <si>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</si>
  <si>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</si>
  <si>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</si>
  <si>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</si>
  <si>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</si>
  <si>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</si>
  <si>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</si>
  <si>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</si>
  <si>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</si>
  <si>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</si>
  <si>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</si>
  <si>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</si>
  <si>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</si>
  <si>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</si>
  <si>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</si>
  <si>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</si>
  <si>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</si>
  <si>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</si>
  <si>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</si>
  <si>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</si>
  <si>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</si>
  <si>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</si>
  <si>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</si>
  <si>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</si>
  <si>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</si>
  <si>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</si>
  <si>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</si>
  <si>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</si>
  <si>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</si>
  <si>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</si>
  <si>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</si>
  <si>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</si>
  <si>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</si>
  <si>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</si>
  <si>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</si>
  <si>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</si>
  <si>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</si>
  <si>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</si>
  <si>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</si>
  <si>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</si>
  <si>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</si>
  <si>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</si>
  <si>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</si>
  <si>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</si>
  <si>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</si>
  <si>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</si>
  <si>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</si>
  <si>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</si>
  <si>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</si>
  <si>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</si>
  <si>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</si>
  <si>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</si>
  <si>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</si>
  <si>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</si>
  <si>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</si>
  <si>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</si>
  <si>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</si>
  <si>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</si>
  <si>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</si>
  <si>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</si>
  <si>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</si>
  <si>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</si>
  <si>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</si>
  <si>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</si>
  <si>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</si>
  <si>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</si>
  <si>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</si>
  <si>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</si>
  <si>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</si>
  <si>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</si>
  <si>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</si>
  <si>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</si>
  <si>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</si>
  <si>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</si>
  <si>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</si>
  <si>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</si>
  <si>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</si>
  <si>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</si>
  <si>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</si>
  <si>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</si>
  <si>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</si>
  <si>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</si>
  <si>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</si>
  <si>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</si>
  <si>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</si>
  <si>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</si>
  <si>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</si>
  <si>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</si>
  <si>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</si>
  <si>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</si>
  <si>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</si>
  <si>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</si>
  <si>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</si>
  <si>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</si>
  <si>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</si>
  <si>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</si>
  <si>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</si>
  <si>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</si>
  <si>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</si>
  <si>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</si>
  <si>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</si>
  <si>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</si>
  <si>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</si>
  <si>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</si>
  <si>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</si>
  <si>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</si>
  <si>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</si>
  <si>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</si>
  <si>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</si>
  <si>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</si>
  <si>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</si>
  <si>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</si>
  <si>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</si>
  <si>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</si>
  <si>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</si>
  <si>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</si>
  <si>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</si>
  <si>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</si>
  <si>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</si>
  <si>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</si>
  <si>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</si>
  <si>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</si>
  <si>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</si>
  <si>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</si>
  <si>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</si>
  <si>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</si>
  <si>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</si>
  <si>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</si>
  <si>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</si>
  <si>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</si>
  <si>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</si>
  <si>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</si>
  <si>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</si>
  <si>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</si>
  <si>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</si>
  <si>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</si>
  <si>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</si>
  <si>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</si>
  <si>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</si>
  <si>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</si>
  <si>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</si>
  <si>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</si>
  <si>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</si>
  <si>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</si>
  <si>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</si>
  <si>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</si>
  <si>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</si>
  <si>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</si>
  <si>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</si>
  <si>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</si>
  <si>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</si>
  <si>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</si>
  <si>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</si>
  <si>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</si>
  <si>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</si>
  <si>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</si>
  <si>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</si>
  <si>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</si>
  <si>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</si>
  <si>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</si>
  <si>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</si>
  <si>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</si>
  <si>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</si>
  <si>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</si>
  <si>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</si>
  <si>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</si>
  <si>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</si>
  <si>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</si>
  <si>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</si>
  <si>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</si>
  <si>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</si>
  <si>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</si>
  <si>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</si>
  <si>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</si>
  <si>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</si>
  <si>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</si>
  <si>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</si>
  <si>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</si>
  <si>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</si>
  <si>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</si>
  <si>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</si>
  <si>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</si>
  <si>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</si>
  <si>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</si>
  <si>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</si>
  <si>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</si>
  <si>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</si>
  <si>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</si>
  <si>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</si>
  <si>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</si>
  <si>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</si>
  <si>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</si>
  <si>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</si>
  <si>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</si>
  <si>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</si>
  <si>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</si>
  <si>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</si>
  <si>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</si>
  <si>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</si>
  <si>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</si>
  <si>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</si>
  <si>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</si>
  <si>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</si>
  <si>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</si>
  <si>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</si>
  <si>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</si>
  <si>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</si>
  <si>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</si>
  <si>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</si>
  <si>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</si>
  <si>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</si>
  <si>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</si>
  <si>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</si>
  <si>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</si>
  <si>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</si>
  <si>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</si>
  <si>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</si>
  <si>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</si>
  <si>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</si>
  <si>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</si>
  <si>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</si>
  <si>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</si>
  <si>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</si>
  <si>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</si>
  <si>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</si>
  <si>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</si>
  <si>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</si>
  <si>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</si>
  <si>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</si>
  <si>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</si>
  <si>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</si>
  <si>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</si>
  <si>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</si>
  <si>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</si>
  <si>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</si>
  <si>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</si>
  <si>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</si>
  <si>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</si>
  <si>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</si>
  <si>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</si>
  <si>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</si>
  <si>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</si>
  <si>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</si>
  <si>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</si>
  <si>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</si>
  <si>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</si>
  <si>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</si>
  <si>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</si>
  <si>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</si>
  <si>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</si>
  <si>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</si>
  <si>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</si>
  <si>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</si>
  <si>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</si>
  <si>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</si>
  <si>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</si>
  <si>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</si>
  <si>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</si>
  <si>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</si>
  <si>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</si>
  <si>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</si>
  <si>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</si>
  <si>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</si>
  <si>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</si>
  <si>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</si>
  <si>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</si>
  <si>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</si>
  <si>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</si>
  <si>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</si>
  <si>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</si>
  <si>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</si>
  <si>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</si>
  <si>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</si>
  <si>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</si>
  <si>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</si>
  <si>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</si>
  <si>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</si>
  <si>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</si>
  <si>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</si>
  <si>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</si>
  <si>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</si>
  <si>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</si>
  <si>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</si>
  <si>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</si>
  <si>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</si>
  <si>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</si>
  <si>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</si>
  <si>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</si>
  <si>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</si>
  <si>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</si>
  <si>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</si>
  <si>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</si>
  <si>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</si>
  <si>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</si>
  <si>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</si>
  <si>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</si>
  <si>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</si>
  <si>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</si>
  <si>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</si>
  <si>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</si>
  <si>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</si>
  <si>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</si>
  <si>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</si>
  <si>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</si>
  <si>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</si>
  <si>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</si>
  <si>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</si>
  <si>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</si>
  <si>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</si>
  <si>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</si>
  <si>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</si>
  <si>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</si>
  <si>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</si>
  <si>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</si>
  <si>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</si>
  <si>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</si>
  <si>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</si>
  <si>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</si>
  <si>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</si>
  <si>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</si>
  <si>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</si>
  <si>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</si>
  <si>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</si>
  <si>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</si>
  <si>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</si>
  <si>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</si>
  <si>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</si>
  <si>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</si>
  <si>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</si>
  <si>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</si>
  <si>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</si>
  <si>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</si>
  <si>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</si>
  <si>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</si>
  <si>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</si>
  <si>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</si>
  <si>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</si>
  <si>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</si>
  <si>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</si>
  <si>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</si>
  <si>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</si>
  <si>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</si>
  <si>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</si>
  <si>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</si>
  <si>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</si>
  <si>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</si>
  <si>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</si>
  <si>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</si>
  <si>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</si>
  <si>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</si>
  <si>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</si>
  <si>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</si>
  <si>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</si>
  <si>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</si>
  <si>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</si>
  <si>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</si>
  <si>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</si>
  <si>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</si>
  <si>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</si>
  <si>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</si>
  <si>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</si>
  <si>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</si>
  <si>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</si>
  <si>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</si>
  <si>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</si>
  <si>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</si>
  <si>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</si>
  <si>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</si>
  <si>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</si>
  <si>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</si>
  <si>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</si>
  <si>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</si>
  <si>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</si>
  <si>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</si>
  <si>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</si>
  <si>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</si>
  <si>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</si>
  <si>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</si>
  <si>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</si>
  <si>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</si>
  <si>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</si>
  <si>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</si>
  <si>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</si>
  <si>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</si>
  <si>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</si>
  <si>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</si>
  <si>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</si>
  <si>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</si>
  <si>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</si>
  <si>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</si>
  <si>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</si>
  <si>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</si>
  <si>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</si>
  <si>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</si>
  <si>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</si>
  <si>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</si>
  <si>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</si>
  <si>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</si>
  <si>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</si>
  <si>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</si>
  <si>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</si>
  <si>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</si>
  <si>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</si>
  <si>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</si>
  <si>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</si>
  <si>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</si>
  <si>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</si>
  <si>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</si>
  <si>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</si>
  <si>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</si>
  <si>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</si>
  <si>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</si>
  <si>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</si>
  <si>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</si>
  <si>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</si>
  <si>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</si>
  <si>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</si>
  <si>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</si>
  <si>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</si>
  <si>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</si>
  <si>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</si>
  <si>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</si>
  <si>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</si>
  <si>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</si>
  <si>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</si>
  <si>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</si>
  <si>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</si>
  <si>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</si>
  <si>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</si>
  <si>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</si>
  <si>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</si>
  <si>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</si>
  <si>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</si>
  <si>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</si>
  <si>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</si>
  <si>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</si>
  <si>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</si>
  <si>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</si>
  <si>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</si>
  <si>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</si>
  <si>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</si>
  <si>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</si>
  <si>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</si>
  <si>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</si>
  <si>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</si>
  <si>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</si>
  <si>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</si>
  <si>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</si>
  <si>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</si>
  <si>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</si>
  <si>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</si>
  <si>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</si>
  <si>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</si>
  <si>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</si>
  <si>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</si>
  <si>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</si>
  <si>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</si>
  <si>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</si>
  <si>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</si>
  <si>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</si>
  <si>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</si>
  <si>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</si>
  <si>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</si>
  <si>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</si>
  <si>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</si>
  <si>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</si>
  <si>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</si>
  <si>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</si>
  <si>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</si>
  <si>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</si>
  <si>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</si>
  <si>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</si>
  <si>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</si>
  <si>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</si>
  <si>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</si>
  <si>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</si>
  <si>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</si>
  <si>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</si>
  <si>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</si>
  <si>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</si>
  <si>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</si>
  <si>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</si>
  <si>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</si>
  <si>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</si>
  <si>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</si>
  <si>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</si>
  <si>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</si>
  <si>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</si>
  <si>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</si>
  <si>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</si>
  <si>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</si>
  <si>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</si>
  <si>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</si>
  <si>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</si>
  <si>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</si>
  <si>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</si>
  <si>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</si>
  <si>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</si>
  <si>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</si>
  <si>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</si>
  <si>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</si>
  <si>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</si>
  <si>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</si>
  <si>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</si>
  <si>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</si>
  <si>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</si>
  <si>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</si>
  <si>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</si>
  <si>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</si>
  <si>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</si>
  <si>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</si>
  <si>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</si>
  <si>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</si>
  <si>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</si>
  <si>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</si>
  <si>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</si>
  <si>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</si>
  <si>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</si>
  <si>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</si>
  <si>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</si>
  <si>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</si>
  <si>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</si>
  <si>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</si>
  <si>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</si>
  <si>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</si>
  <si>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</si>
  <si>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</si>
  <si>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</si>
  <si>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</si>
  <si>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</si>
  <si>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</si>
  <si>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</si>
  <si>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</si>
  <si>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</si>
  <si>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</si>
  <si>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</si>
  <si>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</si>
  <si>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</si>
  <si>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</si>
  <si>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</si>
  <si>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</si>
  <si>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</si>
  <si>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</si>
  <si>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</si>
  <si>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</si>
  <si>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</si>
  <si>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</si>
  <si>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</si>
  <si>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</si>
  <si>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</si>
  <si>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</si>
  <si>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</si>
  <si>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</si>
  <si>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</si>
  <si>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</si>
  <si>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</si>
  <si>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</si>
  <si>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</si>
  <si>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</si>
  <si>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</si>
  <si>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</si>
  <si>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</si>
  <si>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</si>
  <si>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</si>
  <si>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</si>
  <si>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</si>
  <si>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</si>
  <si>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</si>
  <si>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</si>
  <si>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</si>
  <si>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</si>
  <si>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</si>
  <si>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</si>
  <si>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</si>
  <si>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</si>
  <si>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</si>
  <si>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</si>
  <si>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</si>
  <si>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</si>
  <si>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</si>
  <si>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</si>
  <si>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</si>
  <si>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</si>
  <si>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</si>
  <si>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</si>
  <si>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</si>
  <si>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</si>
  <si>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</si>
  <si>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</si>
  <si>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</si>
  <si>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</si>
  <si>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</si>
  <si>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</si>
  <si>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</si>
  <si>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</si>
  <si>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</si>
  <si>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</si>
  <si>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</si>
  <si>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</si>
  <si>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</si>
  <si>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</si>
  <si>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</si>
  <si>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</si>
  <si>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</si>
  <si>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</si>
  <si>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</si>
  <si>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</si>
  <si>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</si>
  <si>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</si>
  <si>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</si>
  <si>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</si>
  <si>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</si>
  <si>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</si>
  <si>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</si>
  <si>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</si>
  <si>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</si>
  <si>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</si>
  <si>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</si>
  <si>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</si>
  <si>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</si>
  <si>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</si>
  <si>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</si>
  <si>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</si>
  <si>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</si>
  <si>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</si>
  <si>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</si>
  <si>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</si>
  <si>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</si>
  <si>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</si>
  <si>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</si>
  <si>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</si>
  <si>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</si>
  <si>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</si>
  <si>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</si>
  <si>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</si>
  <si>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</si>
  <si>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</si>
  <si>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</si>
  <si>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</si>
  <si>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</si>
  <si>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</si>
  <si>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</si>
  <si>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</si>
  <si>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</si>
  <si>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</si>
  <si>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</si>
  <si>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</si>
  <si>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</si>
  <si>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</si>
  <si>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</si>
  <si>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</si>
  <si>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</si>
  <si>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</si>
  <si>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</si>
  <si>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</si>
  <si>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</si>
  <si>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</si>
  <si>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</si>
  <si>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</si>
  <si>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</si>
  <si>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</si>
  <si>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</si>
  <si>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</si>
  <si>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</si>
  <si>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</si>
  <si>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</si>
  <si>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</si>
  <si>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</si>
  <si>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</si>
  <si>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</si>
  <si>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</si>
  <si>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</si>
  <si>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</si>
  <si>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</si>
  <si>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</si>
  <si>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</si>
  <si>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</si>
  <si>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</si>
  <si>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</si>
  <si>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</si>
  <si>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</si>
  <si>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</si>
  <si>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</si>
  <si>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</si>
  <si>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</si>
  <si>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</si>
  <si>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</si>
  <si>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</si>
  <si>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</si>
  <si>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</si>
  <si>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</si>
  <si>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</si>
  <si>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</si>
  <si>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</si>
  <si>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</si>
  <si>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</si>
  <si>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</si>
  <si>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</si>
  <si>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</si>
  <si>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</si>
  <si>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</si>
  <si>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</si>
  <si>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</si>
  <si>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</si>
  <si>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</si>
  <si>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</si>
  <si>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</si>
  <si>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</si>
  <si>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</si>
  <si>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</si>
  <si>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</si>
  <si>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</si>
  <si>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</si>
  <si>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</si>
  <si>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</si>
  <si>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</si>
  <si>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</si>
  <si>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</si>
  <si>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</si>
  <si>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</si>
  <si>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</si>
  <si>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</si>
  <si>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</si>
  <si>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</si>
  <si>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</si>
  <si>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</si>
  <si>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</si>
  <si>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</si>
  <si>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</si>
  <si>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</si>
  <si>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</si>
  <si>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</si>
  <si>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</si>
  <si>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</si>
  <si>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</si>
  <si>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</si>
  <si>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</si>
  <si>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</si>
  <si>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</si>
  <si>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</si>
  <si>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</si>
  <si>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</si>
  <si>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</si>
  <si>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</si>
  <si>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</si>
  <si>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</si>
  <si>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</si>
  <si>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</si>
  <si>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</si>
  <si>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</si>
  <si>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</si>
  <si>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</si>
  <si>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</si>
  <si>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</si>
  <si>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</si>
  <si>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</si>
  <si>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</si>
  <si>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</si>
  <si>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</si>
  <si>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</si>
  <si>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</si>
  <si>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</si>
  <si>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</si>
  <si>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</si>
  <si>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</si>
  <si>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</si>
  <si>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</si>
  <si>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</si>
  <si>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</si>
  <si>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</si>
  <si>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</si>
  <si>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</si>
  <si>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</si>
  <si>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</si>
  <si>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</si>
  <si>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</si>
  <si>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</si>
  <si>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</si>
  <si>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</si>
  <si>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</si>
  <si>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</si>
  <si>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</si>
  <si>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</si>
  <si>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</si>
  <si>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</si>
  <si>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</si>
  <si>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</si>
  <si>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</si>
  <si>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</si>
  <si>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</si>
  <si>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</si>
  <si>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</si>
  <si>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</si>
  <si>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</si>
  <si>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</si>
  <si>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</si>
  <si>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</si>
  <si>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</si>
  <si>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</si>
  <si>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</si>
  <si>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</si>
  <si>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</si>
  <si>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</si>
  <si>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</si>
  <si>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</si>
  <si>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</si>
  <si>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</si>
  <si>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</si>
  <si>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</si>
  <si>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</si>
  <si>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</si>
  <si>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</si>
  <si>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</si>
  <si>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</si>
  <si>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</si>
  <si>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</si>
  <si>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</si>
  <si>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</si>
  <si>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</si>
  <si>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</si>
  <si>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</si>
  <si>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</si>
  <si>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</si>
  <si>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</si>
  <si>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</si>
  <si>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</si>
  <si>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</si>
  <si>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</si>
  <si>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</si>
  <si>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</si>
  <si>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</si>
  <si>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</si>
  <si>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</si>
  <si>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</si>
  <si>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</si>
  <si>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</si>
  <si>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</si>
  <si>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</si>
  <si>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</si>
  <si>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</si>
  <si>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</si>
  <si>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</si>
  <si>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</si>
  <si>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</si>
  <si>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</si>
  <si>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</si>
  <si>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</si>
  <si>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</si>
  <si>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</si>
  <si>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</si>
  <si>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</si>
  <si>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</si>
  <si>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</si>
  <si>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</si>
  <si>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</si>
  <si>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</si>
  <si>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</si>
  <si>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</si>
  <si>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</si>
  <si>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</si>
  <si>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</si>
  <si>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</si>
  <si>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</si>
  <si>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</si>
  <si>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</si>
  <si>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</si>
  <si>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</si>
  <si>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</si>
  <si>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</si>
  <si>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</si>
  <si>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</si>
  <si>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</si>
  <si>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</si>
  <si>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</si>
  <si>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</si>
  <si>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</si>
  <si>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</si>
  <si>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</si>
  <si>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</si>
  <si>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</si>
  <si>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</si>
  <si>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</si>
  <si>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</si>
  <si>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</si>
  <si>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</si>
  <si>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</si>
  <si>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</si>
  <si>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</si>
  <si>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</si>
  <si>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</si>
  <si>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</si>
  <si>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</si>
  <si>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</si>
  <si>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</si>
  <si>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</si>
  <si>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</si>
  <si>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</si>
  <si>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</si>
  <si>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</si>
  <si>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</si>
  <si>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</si>
  <si>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</si>
  <si>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</si>
  <si>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</si>
  <si>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</si>
  <si>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</si>
  <si>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</si>
  <si>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</si>
  <si>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</si>
  <si>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</si>
  <si>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</si>
  <si>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</si>
  <si>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</si>
  <si>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</si>
  <si>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</si>
  <si>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</si>
  <si>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</si>
  <si>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</si>
  <si>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</si>
  <si>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</si>
  <si>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</si>
  <si>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</si>
  <si>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</si>
  <si>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</si>
  <si>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</si>
  <si>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</si>
  <si>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</si>
  <si>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</si>
  <si>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</si>
  <si>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</si>
  <si>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</si>
  <si>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</si>
  <si>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</si>
  <si>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</si>
  <si>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</si>
  <si>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</si>
  <si>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</si>
  <si>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</si>
  <si>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</si>
  <si>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</si>
  <si>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</si>
  <si>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</si>
  <si>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</si>
  <si>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</si>
  <si>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</si>
  <si>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</si>
  <si>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</si>
  <si>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</si>
  <si>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</si>
  <si>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</si>
  <si>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</si>
  <si>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</si>
  <si>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</si>
  <si>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</si>
  <si>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</si>
  <si>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</si>
  <si>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</si>
  <si>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</si>
  <si>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</si>
  <si>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</si>
  <si>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</si>
  <si>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</si>
  <si>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</si>
  <si>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</si>
  <si>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</si>
  <si>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</si>
  <si>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</si>
  <si>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</si>
  <si>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</si>
  <si>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</si>
  <si>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</si>
  <si>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</si>
  <si>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</si>
  <si>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</si>
  <si>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</si>
  <si>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</si>
  <si>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</si>
  <si>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</si>
  <si>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</si>
  <si>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</si>
  <si>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</si>
  <si>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</si>
  <si>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</si>
  <si>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</si>
  <si>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</si>
  <si>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</si>
  <si>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</si>
  <si>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</si>
  <si>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</si>
  <si>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</si>
  <si>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</si>
  <si>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</si>
  <si>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</si>
  <si>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</si>
  <si>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</si>
  <si>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</si>
  <si>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</si>
  <si>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</si>
  <si>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</si>
  <si>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</si>
  <si>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</si>
  <si>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</si>
  <si>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</si>
  <si>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</si>
  <si>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</si>
  <si>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</si>
  <si>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</si>
  <si>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</si>
  <si>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</si>
  <si>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</si>
  <si>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</si>
  <si>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</si>
  <si>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</si>
  <si>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</si>
  <si>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</si>
  <si>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</si>
  <si>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</si>
  <si>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</si>
  <si>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</si>
  <si>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</si>
  <si>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</si>
  <si>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</si>
  <si>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</si>
  <si>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</si>
  <si>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</si>
  <si>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</si>
  <si>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</si>
  <si>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</si>
  <si>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</si>
  <si>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</si>
  <si>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</si>
  <si>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</si>
  <si>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</si>
  <si>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</si>
  <si>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</si>
  <si>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</si>
  <si>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</si>
  <si>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</si>
  <si>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</si>
  <si>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</si>
  <si>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</si>
  <si>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</si>
  <si>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</si>
  <si>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</si>
  <si>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</si>
  <si>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</si>
  <si>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</si>
  <si>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</si>
  <si>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</si>
  <si>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</si>
  <si>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</si>
  <si>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</si>
  <si>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</si>
  <si>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</si>
  <si>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</si>
  <si>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</si>
  <si>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</si>
  <si>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</si>
  <si>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</si>
  <si>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</si>
  <si>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</si>
  <si>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</si>
  <si>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</si>
  <si>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</si>
  <si>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</si>
  <si>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</si>
  <si>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</si>
  <si>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</si>
  <si>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</si>
  <si>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</si>
  <si>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</si>
  <si>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</si>
  <si>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</si>
  <si>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</si>
  <si>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</si>
  <si>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</si>
  <si>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</si>
  <si>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</si>
  <si>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</si>
  <si>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</si>
  <si>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</si>
  <si>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</si>
  <si>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</si>
  <si>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</si>
  <si>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</si>
  <si>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</si>
  <si>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</si>
  <si>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</si>
  <si>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</si>
  <si>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</si>
  <si>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</si>
  <si>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</si>
  <si>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</si>
  <si>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</si>
  <si>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</si>
  <si>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</si>
  <si>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</si>
  <si>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</si>
  <si>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</si>
  <si>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</si>
  <si>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</si>
  <si>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</si>
  <si>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</si>
  <si>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</si>
  <si>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</si>
  <si>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</si>
  <si>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</si>
  <si>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</si>
  <si>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</si>
  <si>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</si>
  <si>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</si>
  <si>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</si>
  <si>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</si>
  <si>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</si>
  <si>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</si>
  <si>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</si>
  <si>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</si>
  <si>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</si>
  <si>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</si>
  <si>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</si>
  <si>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</si>
  <si>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</si>
  <si>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</si>
  <si>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</si>
  <si>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</si>
  <si>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</si>
  <si>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</si>
  <si>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</si>
  <si>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</si>
  <si>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</si>
  <si>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</si>
  <si>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</si>
  <si>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</si>
  <si>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</si>
  <si>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</si>
  <si>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</si>
  <si>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</si>
  <si>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</si>
  <si>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</si>
  <si>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</si>
  <si>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</si>
  <si>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</si>
  <si>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</si>
  <si>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</si>
  <si>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</si>
  <si>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</si>
  <si>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</si>
  <si>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</si>
  <si>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</si>
  <si>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</si>
  <si>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</si>
  <si>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</si>
  <si>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</si>
  <si>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</si>
  <si>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</si>
  <si>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</si>
  <si>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</si>
  <si>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</si>
  <si>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</si>
  <si>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</si>
  <si>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</si>
  <si>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</si>
  <si>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</si>
  <si>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</si>
  <si>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</si>
  <si>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</si>
  <si>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</si>
  <si>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</si>
  <si>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</si>
  <si>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</si>
  <si>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</si>
  <si>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</si>
  <si>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</si>
  <si>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</si>
  <si>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</si>
  <si>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</si>
  <si>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</si>
  <si>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</si>
  <si>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</si>
  <si>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</si>
  <si>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</si>
  <si>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</si>
  <si>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</si>
  <si>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</si>
  <si>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</si>
  <si>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</si>
  <si>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</si>
  <si>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</si>
  <si>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</si>
  <si>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</si>
  <si>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</si>
  <si>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</si>
  <si>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</si>
  <si>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</si>
  <si>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</si>
  <si>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</si>
  <si>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</si>
  <si>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</si>
  <si>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</si>
  <si>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</si>
  <si>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</si>
  <si>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</si>
  <si>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</si>
  <si>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</si>
  <si>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</si>
  <si>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</si>
  <si>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</si>
  <si>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</si>
  <si>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</si>
  <si>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</si>
  <si>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</si>
  <si>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</si>
  <si>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</si>
  <si>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</si>
  <si>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</si>
  <si>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</si>
  <si>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</si>
  <si>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</si>
  <si>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</si>
  <si>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</si>
  <si>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</si>
  <si>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</si>
  <si>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</si>
  <si>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</si>
  <si>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</si>
  <si>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</si>
  <si>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</si>
  <si>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</si>
  <si>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</si>
  <si>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</si>
  <si>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</si>
  <si>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</si>
  <si>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</si>
  <si>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</si>
  <si>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</si>
  <si>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</si>
  <si>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</si>
  <si>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</si>
  <si>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</si>
  <si>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</si>
  <si>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</si>
  <si>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</si>
  <si>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</si>
  <si>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</si>
  <si>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</si>
  <si>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</si>
  <si>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</si>
  <si>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</si>
  <si>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</si>
  <si>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</si>
  <si>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</si>
  <si>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</si>
  <si>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</si>
  <si>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</si>
  <si>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</si>
  <si>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</si>
  <si>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</si>
  <si>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</si>
  <si>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</si>
  <si>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</si>
  <si>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</si>
  <si>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</si>
  <si>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</si>
  <si>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</si>
  <si>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</si>
  <si>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</si>
  <si>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</si>
  <si>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</si>
  <si>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</si>
  <si>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</si>
  <si>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</si>
  <si>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</si>
  <si>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</si>
  <si>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</si>
  <si>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</si>
  <si>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</si>
  <si>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</si>
  <si>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</si>
  <si>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</si>
  <si>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</si>
  <si>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</si>
  <si>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</si>
  <si>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</si>
  <si>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</si>
  <si>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</si>
  <si>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</si>
  <si>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</si>
  <si>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</si>
  <si>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</si>
  <si>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</si>
  <si>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</si>
  <si>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</si>
  <si>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</si>
  <si>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</si>
  <si>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</si>
  <si>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</si>
  <si>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</si>
  <si>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</si>
  <si>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</si>
  <si>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</si>
  <si>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</si>
  <si>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</si>
  <si>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</si>
  <si>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</si>
  <si>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</si>
  <si>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</si>
  <si>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</si>
  <si>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</si>
  <si>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</si>
  <si>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</si>
  <si>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</si>
  <si>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</si>
  <si>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</si>
  <si>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</si>
  <si>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</si>
  <si>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</si>
  <si>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</si>
  <si>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</si>
  <si>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</si>
  <si>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</si>
  <si>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</si>
  <si>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</si>
  <si>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</si>
  <si>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</si>
  <si>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</si>
  <si>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</si>
  <si>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</si>
  <si>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</si>
  <si>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</si>
  <si>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</si>
  <si>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</si>
  <si>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</si>
  <si>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</si>
  <si>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</si>
  <si>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</si>
  <si>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</si>
  <si>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</si>
  <si>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</si>
  <si>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</si>
  <si>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</si>
  <si>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</si>
  <si>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</si>
  <si>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</si>
  <si>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</si>
  <si>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</si>
  <si>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</si>
  <si>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</si>
  <si>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</si>
  <si>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</si>
  <si>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</si>
  <si>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</si>
  <si>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</si>
  <si>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</si>
  <si>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</si>
  <si>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</si>
  <si>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</si>
  <si>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</si>
  <si>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</si>
  <si>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</si>
  <si>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</si>
  <si>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</si>
  <si>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</si>
  <si>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</si>
  <si>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</si>
  <si>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</si>
  <si>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</si>
  <si>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</si>
  <si>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</si>
  <si>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</si>
  <si>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</si>
  <si>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</si>
  <si>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</si>
  <si>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</si>
  <si>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</si>
  <si>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</si>
  <si>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</si>
  <si>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</si>
  <si>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</si>
  <si>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</si>
  <si>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</si>
  <si>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</si>
  <si>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</si>
  <si>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</si>
  <si>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</si>
  <si>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</si>
  <si>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</si>
  <si>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</si>
  <si>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</si>
  <si>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</si>
  <si>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</si>
  <si>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</si>
  <si>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</si>
  <si>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</si>
  <si>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</si>
  <si>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</si>
  <si>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</si>
  <si>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</si>
  <si>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</si>
  <si>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</si>
  <si>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</si>
  <si>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</si>
  <si>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</si>
  <si>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</si>
  <si>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</si>
  <si>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</si>
  <si>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</si>
  <si>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</si>
  <si>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</si>
  <si>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</si>
  <si>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</si>
  <si>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</si>
  <si>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</si>
  <si>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</si>
  <si>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</si>
  <si>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</si>
  <si>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</si>
  <si>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</si>
  <si>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</si>
  <si>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</si>
  <si>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</si>
  <si>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</si>
  <si>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</si>
  <si>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</si>
  <si>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</si>
  <si>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</si>
  <si>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</si>
  <si>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</si>
  <si>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</si>
  <si>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</si>
  <si>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</si>
  <si>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</si>
  <si>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</si>
  <si>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</si>
  <si>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</si>
  <si>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</si>
  <si>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</si>
  <si>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</si>
  <si>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</si>
  <si>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</si>
  <si>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</si>
  <si>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</si>
  <si>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</si>
  <si>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</si>
  <si>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</si>
  <si>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</si>
  <si>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</si>
  <si>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</si>
  <si>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</si>
  <si>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</si>
  <si>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</si>
  <si>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</si>
  <si>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</si>
  <si>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</si>
  <si>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</si>
  <si>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</si>
  <si>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</si>
  <si>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</si>
  <si>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</si>
  <si>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</si>
  <si>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</si>
  <si>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</si>
  <si>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</si>
  <si>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</si>
  <si>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</si>
  <si>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</si>
  <si>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</si>
  <si>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</si>
  <si>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</si>
  <si>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</si>
  <si>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</si>
  <si>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</si>
  <si>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</si>
  <si>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</si>
  <si>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</si>
  <si>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</si>
  <si>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</si>
  <si>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</si>
  <si>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</si>
  <si>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</si>
  <si>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</si>
  <si>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</si>
  <si>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</si>
  <si>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</si>
  <si>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</si>
  <si>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</si>
  <si>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</si>
  <si>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</si>
  <si>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</si>
  <si>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</si>
  <si>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</si>
  <si>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</si>
  <si>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</si>
  <si>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</si>
  <si>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</si>
  <si>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</si>
  <si>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</si>
  <si>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</si>
  <si>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</si>
  <si>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</si>
  <si>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</si>
  <si>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</si>
  <si>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</si>
  <si>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</si>
  <si>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</si>
  <si>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</si>
  <si>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</si>
  <si>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</si>
  <si>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</si>
  <si>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</si>
  <si>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</si>
  <si>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</si>
  <si>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</si>
  <si>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</si>
  <si>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</si>
  <si>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</si>
  <si>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</si>
  <si>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</si>
  <si>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</si>
  <si>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</si>
  <si>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</si>
  <si>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</si>
  <si>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</si>
  <si>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</si>
  <si>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</si>
  <si>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</si>
  <si>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</si>
  <si>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</si>
  <si>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</si>
  <si>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</si>
  <si>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</si>
  <si>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</si>
  <si>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</si>
  <si>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</si>
  <si>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</si>
  <si>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</si>
  <si>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</si>
  <si>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</si>
  <si>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</si>
  <si>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</si>
  <si>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</si>
  <si>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</si>
  <si>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</si>
  <si>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</si>
  <si>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</si>
  <si>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</si>
  <si>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</si>
  <si>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</si>
  <si>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</si>
  <si>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</si>
  <si>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</si>
  <si>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</si>
  <si>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</si>
  <si>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</si>
  <si>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</si>
  <si>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</si>
  <si>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</si>
  <si>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</si>
  <si>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</si>
  <si>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</si>
  <si>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</si>
  <si>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</si>
  <si>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</si>
  <si>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</si>
  <si>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</si>
  <si>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</si>
  <si>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</si>
  <si>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</si>
  <si>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</si>
  <si>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</si>
  <si>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</si>
  <si>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</si>
  <si>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</si>
  <si>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</si>
  <si>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</si>
  <si>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</si>
  <si>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</si>
  <si>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</si>
  <si>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</si>
  <si>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</si>
  <si>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</si>
  <si>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</si>
  <si>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</si>
  <si>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</si>
  <si>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</si>
  <si>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</si>
  <si>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</si>
  <si>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</si>
  <si>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</si>
  <si>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</si>
  <si>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</si>
  <si>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</si>
  <si>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</si>
  <si>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</si>
  <si>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</si>
  <si>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</si>
  <si>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</si>
  <si>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</si>
  <si>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</si>
  <si>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</si>
  <si>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</si>
  <si>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</si>
  <si>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</si>
  <si>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</si>
  <si>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</si>
  <si>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</si>
  <si>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</si>
  <si>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</si>
  <si>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</si>
  <si>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</si>
  <si>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</si>
  <si>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</si>
  <si>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</si>
  <si>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</si>
  <si>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</si>
  <si>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</si>
  <si>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</si>
  <si>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</si>
  <si>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</si>
  <si>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</si>
  <si>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</si>
  <si>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</si>
  <si>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</si>
  <si>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</si>
  <si>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</si>
  <si>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</si>
  <si>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</si>
  <si>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</si>
  <si>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</si>
  <si>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</si>
  <si>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</si>
  <si>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</si>
  <si>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</si>
  <si>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</si>
  <si>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</si>
  <si>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</si>
  <si>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</si>
  <si>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</si>
  <si>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</si>
  <si>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</si>
  <si>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</si>
  <si>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</si>
  <si>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</si>
  <si>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</si>
  <si>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</si>
  <si>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</si>
  <si>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</si>
  <si>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</si>
  <si>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</si>
  <si>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</si>
  <si>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</si>
  <si>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</si>
  <si>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</si>
  <si>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</si>
  <si>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</si>
  <si>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</si>
  <si>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</si>
  <si>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</si>
  <si>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</si>
  <si>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</si>
  <si>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</si>
  <si>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</si>
  <si>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</si>
  <si>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</si>
  <si>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</si>
  <si>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</si>
  <si>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</si>
  <si>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</si>
  <si>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</si>
  <si>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</si>
  <si>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</si>
  <si>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</si>
  <si>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</si>
  <si>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</si>
  <si>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</si>
  <si>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</si>
  <si>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</si>
  <si>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</si>
  <si>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</si>
  <si>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</si>
  <si>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</si>
  <si>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</si>
  <si>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</si>
  <si>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</si>
  <si>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</si>
  <si>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</si>
  <si>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</si>
  <si>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</si>
  <si>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</si>
  <si>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</si>
  <si>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</si>
  <si>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</si>
  <si>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</si>
  <si>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</si>
  <si>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</si>
  <si>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</si>
  <si>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</si>
  <si>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</si>
  <si>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</si>
  <si>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</si>
  <si>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</si>
  <si>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</si>
  <si>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</si>
  <si>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</si>
  <si>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</si>
  <si>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</si>
  <si>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</si>
  <si>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</si>
  <si>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</si>
  <si>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</si>
  <si>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</si>
  <si>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</si>
  <si>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</si>
  <si>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</si>
  <si>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</si>
  <si>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</si>
  <si>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</si>
  <si>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</si>
  <si>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</si>
  <si>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</si>
  <si>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</si>
  <si>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</si>
  <si>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</si>
  <si>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</si>
  <si>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</si>
  <si>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</si>
  <si>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</si>
  <si>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</si>
  <si>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</si>
  <si>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</si>
  <si>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</si>
  <si>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</si>
  <si>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</si>
  <si>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</si>
  <si>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</si>
  <si>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</si>
  <si>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</si>
  <si>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</si>
  <si>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</si>
  <si>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</si>
  <si>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</si>
  <si>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</si>
  <si>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</si>
  <si>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</si>
  <si>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</si>
  <si>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</si>
  <si>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</si>
  <si>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</si>
  <si>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</si>
  <si>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</si>
  <si>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</si>
  <si>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</si>
  <si>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</si>
  <si>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</si>
  <si>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</si>
  <si>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</si>
  <si>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</si>
  <si>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</si>
  <si>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</si>
  <si>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</si>
  <si>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</si>
  <si>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</si>
  <si>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</si>
  <si>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</si>
  <si>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</si>
  <si>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</si>
  <si>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</si>
  <si>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</si>
  <si>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</si>
  <si>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</si>
  <si>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</si>
  <si>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</si>
  <si>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</si>
  <si>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</si>
  <si>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</si>
  <si>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</si>
  <si>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</si>
  <si>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</si>
  <si>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</si>
  <si>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</si>
  <si>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</si>
  <si>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</si>
  <si>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</si>
  <si>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</si>
  <si>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</si>
  <si>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</si>
  <si>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</si>
  <si>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</si>
  <si>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</si>
  <si>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</si>
  <si>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</si>
  <si>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</si>
  <si>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</si>
  <si>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</si>
  <si>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</si>
  <si>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</si>
  <si>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</si>
  <si>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</si>
  <si>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</si>
  <si>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</si>
  <si>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</si>
  <si>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</si>
  <si>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</si>
  <si>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</si>
  <si>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</si>
  <si>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</si>
  <si>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</si>
  <si>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</si>
  <si>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</si>
  <si>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</si>
  <si>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</si>
  <si>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</si>
  <si>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</si>
  <si>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</si>
  <si>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</si>
  <si>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</si>
  <si>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</si>
  <si>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</si>
  <si>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</si>
  <si>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</si>
  <si>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</si>
  <si>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</si>
  <si>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</si>
  <si>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</si>
  <si>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</si>
  <si>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</si>
  <si>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</si>
  <si>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</si>
  <si>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</si>
  <si>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</si>
  <si>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</si>
  <si>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</si>
  <si>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</si>
  <si>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</si>
  <si>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</si>
  <si>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</si>
  <si>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</si>
  <si>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</si>
  <si>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</si>
  <si>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</si>
  <si>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</si>
  <si>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</si>
  <si>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</si>
  <si>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</si>
  <si>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</si>
  <si>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</si>
  <si>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</si>
  <si>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</si>
  <si>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</si>
  <si>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</si>
  <si>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</si>
  <si>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</si>
  <si>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</si>
  <si>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</si>
  <si>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</si>
  <si>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</si>
  <si>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</si>
  <si>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</si>
  <si>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</si>
  <si>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</si>
  <si>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</si>
  <si>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</si>
  <si>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</si>
  <si>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</si>
  <si>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</si>
  <si>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</si>
  <si>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</si>
  <si>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</si>
  <si>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</si>
  <si>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</si>
  <si>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</si>
  <si>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</si>
  <si>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</si>
  <si>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</si>
  <si>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</si>
  <si>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</si>
  <si>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</si>
  <si>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</si>
  <si>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</si>
  <si>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</si>
  <si>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</si>
  <si>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</si>
  <si>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</si>
  <si>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</si>
  <si>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</si>
  <si>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</si>
  <si>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</si>
  <si>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</si>
  <si>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</si>
  <si>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</si>
  <si>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</si>
  <si>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</si>
  <si>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</si>
  <si>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</si>
  <si>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</si>
  <si>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</si>
  <si>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</si>
  <si>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</si>
  <si>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</si>
  <si>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</si>
  <si>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</si>
  <si>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</si>
  <si>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</si>
  <si>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</si>
  <si>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</si>
  <si>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</si>
  <si>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</si>
  <si>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</si>
  <si>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</si>
  <si>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</si>
  <si>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</si>
  <si>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</si>
  <si>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</si>
  <si>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</si>
  <si>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</si>
  <si>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</si>
  <si>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</si>
  <si>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</si>
  <si>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</si>
  <si>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</si>
  <si>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</si>
  <si>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</si>
  <si>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</si>
  <si>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</si>
  <si>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</si>
  <si>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</si>
  <si>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</si>
  <si>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</si>
  <si>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</si>
  <si>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</si>
  <si>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</si>
  <si>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</si>
  <si>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</si>
  <si>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</si>
  <si>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</si>
  <si>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</si>
  <si>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</si>
  <si>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</si>
  <si>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</si>
  <si>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</si>
  <si>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</si>
  <si>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</si>
  <si>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</si>
  <si>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</si>
  <si>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</si>
  <si>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</si>
  <si>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</si>
  <si>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</si>
  <si>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</si>
  <si>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</si>
  <si>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</si>
  <si>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</si>
  <si>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</si>
  <si>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</si>
  <si>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</si>
  <si>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</si>
  <si>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</si>
  <si>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</si>
  <si>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</si>
  <si>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</si>
  <si>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</si>
  <si>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</si>
  <si>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</si>
  <si>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</si>
  <si>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</si>
  <si>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</si>
  <si>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</si>
  <si>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</si>
  <si>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</si>
  <si>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</si>
  <si>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</si>
  <si>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</si>
  <si>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</si>
  <si>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</si>
  <si>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</si>
  <si>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</si>
  <si>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</si>
  <si>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</si>
  <si>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</si>
  <si>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</si>
  <si>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</si>
  <si>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</si>
  <si>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</si>
  <si>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</si>
  <si>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</si>
  <si>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</si>
  <si>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</si>
  <si>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</si>
  <si>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</si>
  <si>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</si>
  <si>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</si>
  <si>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</si>
  <si>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</si>
  <si>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</si>
  <si>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</si>
  <si>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</si>
  <si>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</si>
  <si>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</si>
  <si>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</si>
  <si>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</si>
  <si>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</si>
  <si>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</si>
  <si>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</si>
  <si>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</si>
  <si>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</si>
  <si>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</si>
  <si>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</si>
  <si>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</si>
  <si>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</si>
  <si>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</si>
  <si>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</si>
  <si>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</si>
  <si>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</si>
  <si>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</si>
  <si>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</si>
  <si>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</si>
  <si>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</si>
  <si>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</si>
  <si>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</si>
  <si>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</si>
  <si>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</si>
  <si>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</si>
  <si>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</si>
  <si>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</si>
  <si>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</si>
  <si>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</si>
  <si>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</si>
  <si>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</si>
  <si>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</si>
  <si>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</si>
  <si>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</si>
  <si>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</si>
  <si>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</si>
  <si>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</si>
  <si>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</si>
  <si>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</si>
  <si>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</si>
  <si>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</si>
  <si>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</si>
  <si>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</si>
  <si>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</si>
  <si>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</si>
  <si>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</si>
  <si>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</si>
  <si>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</si>
  <si>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</si>
  <si>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</si>
  <si>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</si>
  <si>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</si>
  <si>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</si>
  <si>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</si>
  <si>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</si>
  <si>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</si>
  <si>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</si>
  <si>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</si>
  <si>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</si>
  <si>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</si>
  <si>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</si>
  <si>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</si>
  <si>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</si>
  <si>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</si>
  <si>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</si>
  <si>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</si>
  <si>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</si>
  <si>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</si>
  <si>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</si>
  <si>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</si>
  <si>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</si>
  <si>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</si>
  <si>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</si>
  <si>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</si>
  <si>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</si>
  <si>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</si>
  <si>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</si>
  <si>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</si>
  <si>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</si>
  <si>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</si>
  <si>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</si>
  <si>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</si>
  <si>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</si>
  <si>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</si>
  <si>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</si>
  <si>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</si>
  <si>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</si>
  <si>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</si>
  <si>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</si>
  <si>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</si>
  <si>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</si>
  <si>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</si>
  <si>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</si>
  <si>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</si>
  <si>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</si>
  <si>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</si>
  <si>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</si>
  <si>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</si>
  <si>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</si>
  <si>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</si>
  <si>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</si>
  <si>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</si>
  <si>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</si>
  <si>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</si>
  <si>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</si>
  <si>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</si>
  <si>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</si>
  <si>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</si>
  <si>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</si>
  <si>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</si>
  <si>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</si>
  <si>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</si>
  <si>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</si>
  <si>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</si>
  <si>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</si>
  <si>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</si>
  <si>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</si>
  <si>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</si>
  <si>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</si>
  <si>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</si>
  <si>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</si>
  <si>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</si>
  <si>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</si>
  <si>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</si>
  <si>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</si>
  <si>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</si>
  <si>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</si>
  <si>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</si>
  <si>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</si>
  <si>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</si>
  <si>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</si>
  <si>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</si>
  <si>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</si>
  <si>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</si>
  <si>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</si>
  <si>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</si>
  <si>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</si>
  <si>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</si>
  <si>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</si>
  <si>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</si>
  <si>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</si>
  <si>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</si>
  <si>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</si>
  <si>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</si>
  <si>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</si>
  <si>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</si>
  <si>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</si>
  <si>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</si>
  <si>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</si>
  <si>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</si>
  <si>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</si>
  <si>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</si>
  <si>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</si>
  <si>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</si>
  <si>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</si>
  <si>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</si>
  <si>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</si>
  <si>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</si>
  <si>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</si>
  <si>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</si>
  <si>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</si>
  <si>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</si>
  <si>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</si>
  <si>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</si>
  <si>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</si>
  <si>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</si>
  <si>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</si>
  <si>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</si>
  <si>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</si>
  <si>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</si>
  <si>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</si>
  <si>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</si>
  <si>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</si>
  <si>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</si>
  <si>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</si>
  <si>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</si>
  <si>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</si>
  <si>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</si>
  <si>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</si>
  <si>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</si>
  <si>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</si>
  <si>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</si>
  <si>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</si>
  <si>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</si>
  <si>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</si>
  <si>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</si>
  <si>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</si>
  <si>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</si>
  <si>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</si>
  <si>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</si>
  <si>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</si>
  <si>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</si>
  <si>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</si>
  <si>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</si>
  <si>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</si>
  <si>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</si>
  <si>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</si>
  <si>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</si>
  <si>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</si>
  <si>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</si>
  <si>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</si>
  <si>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</si>
  <si>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</si>
  <si>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</si>
  <si>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</si>
  <si>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</si>
  <si>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</si>
  <si>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</si>
  <si>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</si>
  <si>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</si>
  <si>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</si>
  <si>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</si>
  <si>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</si>
  <si>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</si>
  <si>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</si>
  <si>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</si>
  <si>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</si>
  <si>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</si>
  <si>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</si>
  <si>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</si>
  <si>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</si>
  <si>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</si>
  <si>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</si>
  <si>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</si>
  <si>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</si>
  <si>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</si>
  <si>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</si>
  <si>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</si>
  <si>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</si>
  <si>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</si>
  <si>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</si>
  <si>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</si>
  <si>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</si>
  <si>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</si>
  <si>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</si>
  <si>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</si>
  <si>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</si>
  <si>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</si>
  <si>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</si>
  <si>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</si>
  <si>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</si>
  <si>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</si>
  <si>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</si>
  <si>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</si>
  <si>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</si>
  <si>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</si>
  <si>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</si>
  <si>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</si>
  <si>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</si>
  <si>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</si>
  <si>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</si>
  <si>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</si>
  <si>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</si>
  <si>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</si>
  <si>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</si>
  <si>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</si>
  <si>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</si>
  <si>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</si>
  <si>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</si>
  <si>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</si>
  <si>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</si>
  <si>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</si>
  <si>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</si>
  <si>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</si>
  <si>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</si>
  <si>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</si>
  <si>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</si>
  <si>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</si>
  <si>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</si>
  <si>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</si>
  <si>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</si>
  <si>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</si>
  <si>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</si>
  <si>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</si>
  <si>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</si>
  <si>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</si>
  <si>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</si>
  <si>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</si>
  <si>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</si>
  <si>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</si>
  <si>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</si>
  <si>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</si>
  <si>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</si>
  <si>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</si>
  <si>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</si>
  <si>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</si>
  <si>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</si>
  <si>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</si>
  <si>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</si>
  <si>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</si>
  <si>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</si>
  <si>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</si>
  <si>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</si>
  <si>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</si>
  <si>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</si>
  <si>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</si>
  <si>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</si>
  <si>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</si>
  <si>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</si>
  <si>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</si>
  <si>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</si>
  <si>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</si>
  <si>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</si>
  <si>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</si>
  <si>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</si>
  <si>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</si>
  <si>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</si>
  <si>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</si>
  <si>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</si>
  <si>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</si>
  <si>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</si>
  <si>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</si>
  <si>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</si>
  <si>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</si>
  <si>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</si>
  <si>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</si>
  <si>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</si>
  <si>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</si>
  <si>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</si>
  <si>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</si>
  <si>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</si>
  <si>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</si>
  <si>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</si>
  <si>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</si>
  <si>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</si>
  <si>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</si>
  <si>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</si>
  <si>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</si>
  <si>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</si>
  <si>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</si>
  <si>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</si>
  <si>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</si>
  <si>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</si>
  <si>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</si>
  <si>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</si>
  <si>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</si>
  <si>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</si>
  <si>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</si>
  <si>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</si>
  <si>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</si>
  <si>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</si>
  <si>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</si>
  <si>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</si>
  <si>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</si>
  <si>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</si>
  <si>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</si>
  <si>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</si>
  <si>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</si>
  <si>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</si>
  <si>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</si>
  <si>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</si>
  <si>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</si>
  <si>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</si>
  <si>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</si>
  <si>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</si>
  <si>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</si>
  <si>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</si>
  <si>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</si>
  <si>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</si>
  <si>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</si>
  <si>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</si>
  <si>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</si>
  <si>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</si>
  <si>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</si>
  <si>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</si>
  <si>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</si>
  <si>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</si>
  <si>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</si>
  <si>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</si>
  <si>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</si>
  <si>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</si>
  <si>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</si>
  <si>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</si>
  <si>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</si>
  <si>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</si>
  <si>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</si>
  <si>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</si>
  <si>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</si>
  <si>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</si>
  <si>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</si>
  <si>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</si>
  <si>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</si>
  <si>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</si>
  <si>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</si>
  <si>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</si>
  <si>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</si>
  <si>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</si>
  <si>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</si>
  <si>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</si>
  <si>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</si>
  <si>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</si>
  <si>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</si>
  <si>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</si>
  <si>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</si>
  <si>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</si>
  <si>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</si>
  <si>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</si>
  <si>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</si>
  <si>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</si>
  <si>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</si>
  <si>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</si>
  <si>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</si>
  <si>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</si>
  <si>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</si>
  <si>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</si>
  <si>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</si>
  <si>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</si>
  <si>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</si>
  <si>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</si>
  <si>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</si>
  <si>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</si>
  <si>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</si>
  <si>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</si>
  <si>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</si>
  <si>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</si>
  <si>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</si>
  <si>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</si>
  <si>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</si>
  <si>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</si>
  <si>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</si>
  <si>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</si>
  <si>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</si>
  <si>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</si>
  <si>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</si>
  <si>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</si>
  <si>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</si>
  <si>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</si>
  <si>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</si>
  <si>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</si>
  <si>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</si>
  <si>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</si>
  <si>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</si>
  <si>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</si>
  <si>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</si>
  <si>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</si>
  <si>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</si>
  <si>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</si>
  <si>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</si>
  <si>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</si>
  <si>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</si>
  <si>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</si>
  <si>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</si>
  <si>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</si>
  <si>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</si>
  <si>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</si>
  <si>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</si>
  <si>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</si>
  <si>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</si>
  <si>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</si>
  <si>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</si>
  <si>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</si>
  <si>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</si>
  <si>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</si>
  <si>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</si>
  <si>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</si>
  <si>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</si>
  <si>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</si>
  <si>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</si>
  <si>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</si>
  <si>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</si>
  <si>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</si>
  <si>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</si>
  <si>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</si>
  <si>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</si>
  <si>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</si>
  <si>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</si>
  <si>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</si>
  <si>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</si>
  <si>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</si>
  <si>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</si>
  <si>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</si>
  <si>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</si>
  <si>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</si>
  <si>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</si>
  <si>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</si>
  <si>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</si>
  <si>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</si>
  <si>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</si>
  <si>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</si>
  <si>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</si>
  <si>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</si>
  <si>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</si>
  <si>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</si>
  <si>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</si>
  <si>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</si>
  <si>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</si>
  <si>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</si>
  <si>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</si>
  <si>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</si>
  <si>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</si>
  <si>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</si>
  <si>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</si>
  <si>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</si>
  <si>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</si>
  <si>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</si>
  <si>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</si>
  <si>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</si>
  <si>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</si>
  <si>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</si>
  <si>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</si>
  <si>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</si>
  <si>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</si>
  <si>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</si>
  <si>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</si>
  <si>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</si>
  <si>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</si>
  <si>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</si>
  <si>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</si>
  <si>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</si>
  <si>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</si>
  <si>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</si>
  <si>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</si>
  <si>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</si>
  <si>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</si>
  <si>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</si>
  <si>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</si>
  <si>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</si>
  <si>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</si>
  <si>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</si>
  <si>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</si>
  <si>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</si>
  <si>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</si>
  <si>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</si>
  <si>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</si>
  <si>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</si>
  <si>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</si>
  <si>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</si>
  <si>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</si>
  <si>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</si>
  <si>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</si>
  <si>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</si>
  <si>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</si>
  <si>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</si>
  <si>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</si>
  <si>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</si>
  <si>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</si>
  <si>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</si>
  <si>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</si>
  <si>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</si>
  <si>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</si>
  <si>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</si>
  <si>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</si>
  <si>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</si>
  <si>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</si>
  <si>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</si>
  <si>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</si>
  <si>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</si>
  <si>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</si>
  <si>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</si>
  <si>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</si>
  <si>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</si>
  <si>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</si>
  <si>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</si>
  <si>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</si>
  <si>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</si>
  <si>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</si>
  <si>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</si>
  <si>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</si>
  <si>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</si>
  <si>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</si>
  <si>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</si>
  <si>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</si>
  <si>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</si>
  <si>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</si>
  <si>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</si>
  <si>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</si>
  <si>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</si>
  <si>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</si>
  <si>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</si>
  <si>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</si>
  <si>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</si>
  <si>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</si>
  <si>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</si>
  <si>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</si>
  <si>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</si>
  <si>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</si>
  <si>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</si>
  <si>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</si>
  <si>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</si>
  <si>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</si>
  <si>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</si>
  <si>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</si>
  <si>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</si>
  <si>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</si>
  <si>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</si>
  <si>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</si>
  <si>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</si>
  <si>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</si>
  <si>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</si>
  <si>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</si>
  <si>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</si>
  <si>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</si>
  <si>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</si>
  <si>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</si>
  <si>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</si>
  <si>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</si>
  <si>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</si>
  <si>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</si>
  <si>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</si>
  <si>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</si>
  <si>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</si>
  <si>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</si>
  <si>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</si>
  <si>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</si>
  <si>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</si>
  <si>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</si>
  <si>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</si>
  <si>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</si>
  <si>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</si>
  <si>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</si>
  <si>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</si>
  <si>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</si>
  <si>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</si>
  <si>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</si>
  <si>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</si>
  <si>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</si>
  <si>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</si>
  <si>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</si>
  <si>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</si>
  <si>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</si>
  <si>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</si>
  <si>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</si>
  <si>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</si>
  <si>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</si>
  <si>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</si>
  <si>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</si>
  <si>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</si>
  <si>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</si>
  <si>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</si>
  <si>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</si>
  <si>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</si>
  <si>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</si>
  <si>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</si>
  <si>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</si>
  <si>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</si>
  <si>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</si>
  <si>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</si>
  <si>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</si>
  <si>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</si>
  <si>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</si>
  <si>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</si>
  <si>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</si>
  <si>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</si>
  <si>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</si>
  <si>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</si>
  <si>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</si>
  <si>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</si>
  <si>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</si>
  <si>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</si>
  <si>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</si>
  <si>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</si>
  <si>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</si>
  <si>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</si>
  <si>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</si>
  <si>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</si>
  <si>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</si>
  <si>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</si>
  <si>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</si>
  <si>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</si>
  <si>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</si>
  <si>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</si>
  <si>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</si>
  <si>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</si>
  <si>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</si>
  <si>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</si>
  <si>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</si>
  <si>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</si>
  <si>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</si>
  <si>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</si>
  <si>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</si>
  <si>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</si>
  <si>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</si>
  <si>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</si>
  <si>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</si>
  <si>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</si>
  <si>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</si>
  <si>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</si>
  <si>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</si>
  <si>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</si>
  <si>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</si>
  <si>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</si>
  <si>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</si>
  <si>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</si>
  <si>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</si>
  <si>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</si>
  <si>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</si>
  <si>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</si>
  <si>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</si>
  <si>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</si>
  <si>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</si>
  <si>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</si>
  <si>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</si>
  <si>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</si>
  <si>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</si>
  <si>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</si>
  <si>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</si>
  <si>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</si>
  <si>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</si>
  <si>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</si>
  <si>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</si>
  <si>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</si>
  <si>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</si>
  <si>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</si>
  <si>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</si>
  <si>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</si>
  <si>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</si>
  <si>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</si>
  <si>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</si>
  <si>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</si>
  <si>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</si>
  <si>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</si>
  <si>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</si>
  <si>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</si>
  <si>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</si>
  <si>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</si>
  <si>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</si>
  <si>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</si>
  <si>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</si>
  <si>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</si>
  <si>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</si>
  <si>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</si>
  <si>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</si>
  <si>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</si>
  <si>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</si>
  <si>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</si>
  <si>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</si>
  <si>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</si>
  <si>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</si>
  <si>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</si>
  <si>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</si>
  <si>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</si>
  <si>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</si>
  <si>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</si>
  <si>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</si>
  <si>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</si>
  <si>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</si>
  <si>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</si>
  <si>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</si>
  <si>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</si>
  <si>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</si>
  <si>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</si>
  <si>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</si>
  <si>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</si>
  <si>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</si>
  <si>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</si>
  <si>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</si>
  <si>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</si>
  <si>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</si>
  <si>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</si>
  <si>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</si>
  <si>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</si>
  <si>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</si>
  <si>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</si>
  <si>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</si>
  <si>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</si>
  <si>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</si>
  <si>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</si>
  <si>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</si>
  <si>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</si>
  <si>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</si>
  <si>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</si>
  <si>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</si>
  <si>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</si>
  <si>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</si>
  <si>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</si>
  <si>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</si>
  <si>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</si>
  <si>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</si>
  <si>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</si>
  <si>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</si>
  <si>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</si>
  <si>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</si>
  <si>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</si>
  <si>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</si>
  <si>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</si>
  <si>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</si>
  <si>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</si>
  <si>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</si>
  <si>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</si>
  <si>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</si>
  <si>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</si>
  <si>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</si>
  <si>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</si>
  <si>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</si>
  <si>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</si>
  <si>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</si>
  <si>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</si>
  <si>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</si>
  <si>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</si>
  <si>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</si>
  <si>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</si>
  <si>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</si>
  <si>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</si>
  <si>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</si>
  <si>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</si>
  <si>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</si>
  <si>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</si>
  <si>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</si>
  <si>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</si>
  <si>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</si>
  <si>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</si>
  <si>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</si>
  <si>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</si>
  <si>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</si>
  <si>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</si>
  <si>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</si>
  <si>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</si>
  <si>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</si>
  <si>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</si>
  <si>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</si>
  <si>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</si>
  <si>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</si>
  <si>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</si>
  <si>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</si>
  <si>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</si>
  <si>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</si>
  <si>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</si>
  <si>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</si>
  <si>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</si>
  <si>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</si>
  <si>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</si>
  <si>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</si>
  <si>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</si>
  <si>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</si>
  <si>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</si>
  <si>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</si>
  <si>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</si>
  <si>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</si>
  <si>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</si>
  <si>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</si>
  <si>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</si>
  <si>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</si>
  <si>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</si>
  <si>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</si>
  <si>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</si>
  <si>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</si>
  <si>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</si>
  <si>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</si>
  <si>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</si>
  <si>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</si>
  <si>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</si>
  <si>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</si>
  <si>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</si>
  <si>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</si>
  <si>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</si>
  <si>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</si>
  <si>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</si>
  <si>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</si>
  <si>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</si>
  <si>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</si>
  <si>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</si>
  <si>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</si>
  <si>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</si>
  <si>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</si>
  <si>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</si>
  <si>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</si>
  <si>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</si>
  <si>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</si>
  <si>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</si>
  <si>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</si>
  <si>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</si>
  <si>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</si>
  <si>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</si>
  <si>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</si>
  <si>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</si>
  <si>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</si>
  <si>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</si>
  <si>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</si>
  <si>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</si>
  <si>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</si>
  <si>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</si>
  <si>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</si>
  <si>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</si>
  <si>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</si>
  <si>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</si>
  <si>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</si>
  <si>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</si>
  <si>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</si>
  <si>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</si>
  <si>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</si>
  <si>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</si>
  <si>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</si>
  <si>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</si>
  <si>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</si>
  <si>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</si>
  <si>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</si>
  <si>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</si>
  <si>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</si>
  <si>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</si>
  <si>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</si>
  <si>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</si>
  <si>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</si>
  <si>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</si>
  <si>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</si>
  <si>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</si>
  <si>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</si>
  <si>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</si>
  <si>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</si>
  <si>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</si>
  <si>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</si>
  <si>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</si>
  <si>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</si>
  <si>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</si>
  <si>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</si>
  <si>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</si>
  <si>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</si>
  <si>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</si>
  <si>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</si>
  <si>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</si>
  <si>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</si>
  <si>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</si>
  <si>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</si>
  <si>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</si>
  <si>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</si>
  <si>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</si>
  <si>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</si>
  <si>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</si>
  <si>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</si>
  <si>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</si>
  <si>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</si>
  <si>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</si>
  <si>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</si>
  <si>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</si>
  <si>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</si>
  <si>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</si>
  <si>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</si>
  <si>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</si>
  <si>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</si>
  <si>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</si>
  <si>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</si>
  <si>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</si>
  <si>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</si>
  <si>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</si>
  <si>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</si>
  <si>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</si>
  <si>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</si>
  <si>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</si>
  <si>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</si>
  <si>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</si>
  <si>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</si>
  <si>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</si>
  <si>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</si>
  <si>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</si>
  <si>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</si>
  <si>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</si>
  <si>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</si>
  <si>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</si>
  <si>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</si>
  <si>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</si>
  <si>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</si>
  <si>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</si>
  <si>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</si>
  <si>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</si>
  <si>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</si>
  <si>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</si>
  <si>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</si>
  <si>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</si>
  <si>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</si>
  <si>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</si>
  <si>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</si>
  <si>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</si>
  <si>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</si>
  <si>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</si>
  <si>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</si>
  <si>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</si>
  <si>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</si>
  <si>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</si>
  <si>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</si>
  <si>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</si>
  <si>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</si>
  <si>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</si>
  <si>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</si>
  <si>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</si>
  <si>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</si>
  <si>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</si>
  <si>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</si>
  <si>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</si>
  <si>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</si>
  <si>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</si>
  <si>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</si>
  <si>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</si>
  <si>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</si>
  <si>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</si>
  <si>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</si>
  <si>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</si>
  <si>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</si>
  <si>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</si>
  <si>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</si>
  <si>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</si>
  <si>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</si>
  <si>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</si>
  <si>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</si>
  <si>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</si>
  <si>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</si>
  <si>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</si>
  <si>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</si>
  <si>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</si>
  <si>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</si>
  <si>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</si>
  <si>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</si>
  <si>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</si>
  <si>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</si>
  <si>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</si>
  <si>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</si>
  <si>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</si>
  <si>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</si>
  <si>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</si>
  <si>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</si>
  <si>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</si>
  <si>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</si>
  <si>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</si>
  <si>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</si>
  <si>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</si>
  <si>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</si>
  <si>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</si>
  <si>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</si>
  <si>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</si>
  <si>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</si>
  <si>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</si>
  <si>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</si>
  <si>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</si>
  <si>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</si>
  <si>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</si>
  <si>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</si>
  <si>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</si>
  <si>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</si>
  <si>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</si>
  <si>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</si>
  <si>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</si>
  <si>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</si>
  <si>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</si>
  <si>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</si>
  <si>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</si>
  <si>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</si>
  <si>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</si>
  <si>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</si>
  <si>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</si>
  <si>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</si>
  <si>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</si>
  <si>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</si>
  <si>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</si>
  <si>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</si>
  <si>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</si>
  <si>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</si>
  <si>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</si>
  <si>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</si>
  <si>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</si>
  <si>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</si>
  <si>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</si>
  <si>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</si>
  <si>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</si>
  <si>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</si>
  <si>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</si>
  <si>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</si>
  <si>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</si>
  <si>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</si>
  <si>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</si>
  <si>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</si>
  <si>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</si>
  <si>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</si>
  <si>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</si>
  <si>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</si>
  <si>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</si>
  <si>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</si>
  <si>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</si>
  <si>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</si>
  <si>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</si>
  <si>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</si>
  <si>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</si>
  <si>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</si>
  <si>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</si>
  <si>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</si>
  <si>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</si>
  <si>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</si>
  <si>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</si>
  <si>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</si>
  <si>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</si>
  <si>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</si>
  <si>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</si>
  <si>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</si>
  <si>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</si>
  <si>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</si>
  <si>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</si>
  <si>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</si>
  <si>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</si>
  <si>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</si>
  <si>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</si>
  <si>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</si>
  <si>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</si>
  <si>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</si>
  <si>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</si>
  <si>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</si>
  <si>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</si>
  <si>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</si>
  <si>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</si>
  <si>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</si>
  <si>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</si>
  <si>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</si>
  <si>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</si>
  <si>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</si>
  <si>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</si>
  <si>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</si>
  <si>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</si>
  <si>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</si>
  <si>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</si>
  <si>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</si>
  <si>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</si>
  <si>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</si>
  <si>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</si>
  <si>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</si>
  <si>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</si>
  <si>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</si>
  <si>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</si>
  <si>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</si>
  <si>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</si>
  <si>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</si>
  <si>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</si>
  <si>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</si>
  <si>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</si>
  <si>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</si>
  <si>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</si>
  <si>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</si>
  <si>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</si>
  <si>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</si>
  <si>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</si>
  <si>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</si>
  <si>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</si>
  <si>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</si>
  <si>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</si>
  <si>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</si>
  <si>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</si>
  <si>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</si>
  <si>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</si>
  <si>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</si>
  <si>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</si>
  <si>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</si>
  <si>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</si>
  <si>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</si>
  <si>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</si>
  <si>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</si>
  <si>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</si>
  <si>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</si>
  <si>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</si>
  <si>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</si>
  <si>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</si>
  <si>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</si>
  <si>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</si>
  <si>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</si>
  <si>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</si>
  <si>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</si>
  <si>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</si>
  <si>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</si>
  <si>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</si>
  <si>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</si>
  <si>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</si>
  <si>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</si>
  <si>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</si>
  <si>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</si>
  <si>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</si>
  <si>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</si>
  <si>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</si>
  <si>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</si>
  <si>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</si>
  <si>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</si>
  <si>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</si>
  <si>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</si>
  <si>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</si>
  <si>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</si>
  <si>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</si>
  <si>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</si>
  <si>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</si>
  <si>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</si>
  <si>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</si>
  <si>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</si>
  <si>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</si>
  <si>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</si>
  <si>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</si>
  <si>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</si>
  <si>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</si>
  <si>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</si>
  <si>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</si>
  <si>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</si>
  <si>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</si>
  <si>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</si>
  <si>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</si>
  <si>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</si>
  <si>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</si>
  <si>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</si>
  <si>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</si>
  <si>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</si>
  <si>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</si>
  <si>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</si>
  <si>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</si>
  <si>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</si>
  <si>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</si>
  <si>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</si>
  <si>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</si>
  <si>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</si>
  <si>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</si>
  <si>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</si>
  <si>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</si>
  <si>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</si>
  <si>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</si>
  <si>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</si>
  <si>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</si>
  <si>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</si>
  <si>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</si>
  <si>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</si>
  <si>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</si>
  <si>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</si>
  <si>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</si>
  <si>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</si>
  <si>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</si>
  <si>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</si>
  <si>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</si>
  <si>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</si>
  <si>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</si>
  <si>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</si>
  <si>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</si>
  <si>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</si>
  <si>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</si>
  <si>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</si>
  <si>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</si>
  <si>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</si>
  <si>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</si>
  <si>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</si>
  <si>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</si>
  <si>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</si>
  <si>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</si>
  <si>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</si>
  <si>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</si>
  <si>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</si>
  <si>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</si>
  <si>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</si>
  <si>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</si>
  <si>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</si>
  <si>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</si>
  <si>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</si>
  <si>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</si>
  <si>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</si>
  <si>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</si>
  <si>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</si>
  <si>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</si>
  <si>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</si>
  <si>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</si>
  <si>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</si>
  <si>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</si>
  <si>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</si>
  <si>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</si>
  <si>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</si>
  <si>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</si>
  <si>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</si>
  <si>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</si>
  <si>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</si>
  <si>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</si>
  <si>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</si>
  <si>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</si>
  <si>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</si>
  <si>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</si>
  <si>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</si>
  <si>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</si>
  <si>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</si>
  <si>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</si>
  <si>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</si>
  <si>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</si>
  <si>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</si>
  <si>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</si>
  <si>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</si>
  <si>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</si>
  <si>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</si>
  <si>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</si>
  <si>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</si>
  <si>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</si>
  <si>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</si>
  <si>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</si>
  <si>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</si>
  <si>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</si>
  <si>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</si>
  <si>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</si>
  <si>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</si>
  <si>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</si>
  <si>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</si>
  <si>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</si>
  <si>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</si>
  <si>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</si>
  <si>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</si>
  <si>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</si>
  <si>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</si>
  <si>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</si>
  <si>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</si>
  <si>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</si>
  <si>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</si>
  <si>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</si>
  <si>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</si>
  <si>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</si>
  <si>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</si>
  <si>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</si>
  <si>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</si>
  <si>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</si>
  <si>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</si>
  <si>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</si>
  <si>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</si>
  <si>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</si>
  <si>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</si>
  <si>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</si>
  <si>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</si>
  <si>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</si>
  <si>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</si>
  <si>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</si>
  <si>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</si>
  <si>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</si>
  <si>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</si>
  <si>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</si>
  <si>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</si>
  <si>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</si>
  <si>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</si>
  <si>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</si>
  <si>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</si>
  <si>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</si>
  <si>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</si>
  <si>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</si>
  <si>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</si>
  <si>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</si>
  <si>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</si>
  <si>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</si>
  <si>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</si>
  <si>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</si>
  <si>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</si>
  <si>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</si>
  <si>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</si>
  <si>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</si>
  <si>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</si>
  <si>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</si>
  <si>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</si>
  <si>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</si>
  <si>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</si>
  <si>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</si>
  <si>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</si>
  <si>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</si>
  <si>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</si>
  <si>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</si>
  <si>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</si>
  <si>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</si>
  <si>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</si>
  <si>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</si>
  <si>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</si>
  <si>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</si>
  <si>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</si>
  <si>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</si>
  <si>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</si>
  <si>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</si>
  <si>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</si>
  <si>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</si>
  <si>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</si>
  <si>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</si>
  <si>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</si>
  <si>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</si>
  <si>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</si>
  <si>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</si>
  <si>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</si>
  <si>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</si>
  <si>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</si>
  <si>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</si>
  <si>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</si>
  <si>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</si>
  <si>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</si>
  <si>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</si>
  <si>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</si>
  <si>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</si>
  <si>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</si>
  <si>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</si>
  <si>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</si>
  <si>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</si>
  <si>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</si>
  <si>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</si>
  <si>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</si>
  <si>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</si>
  <si>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</si>
  <si>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</si>
  <si>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</si>
  <si>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</si>
  <si>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</si>
  <si>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</si>
  <si>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</si>
  <si>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</si>
  <si>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</si>
  <si>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</si>
  <si>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</si>
  <si>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</si>
  <si>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</si>
  <si>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</si>
  <si>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</si>
  <si>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</si>
  <si>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</si>
  <si>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</si>
  <si>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</si>
  <si>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</si>
  <si>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</si>
  <si>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</si>
  <si>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</si>
  <si>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</si>
  <si>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</si>
  <si>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</si>
  <si>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</si>
  <si>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</si>
  <si>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</si>
  <si>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</si>
  <si>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</si>
  <si>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</si>
  <si>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</si>
  <si>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</si>
  <si>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</si>
  <si>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</si>
  <si>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</si>
  <si>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</si>
  <si>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</si>
  <si>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</si>
  <si>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</si>
  <si>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</si>
  <si>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</si>
  <si>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</si>
  <si>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</si>
  <si>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</si>
  <si>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</si>
  <si>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</si>
  <si>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</si>
  <si>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</si>
  <si>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</si>
  <si>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</si>
  <si>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</si>
  <si>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</si>
  <si>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</si>
  <si>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</si>
  <si>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</si>
  <si>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</si>
  <si>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</si>
  <si>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</si>
  <si>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</si>
  <si>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</si>
  <si>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</si>
  <si>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</si>
  <si>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</si>
  <si>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</si>
  <si>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</si>
  <si>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</si>
  <si>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</si>
  <si>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</si>
  <si>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</si>
  <si>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</si>
  <si>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</si>
  <si>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</si>
  <si>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</si>
  <si>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</si>
  <si>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</si>
  <si>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</si>
  <si>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</si>
  <si>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</si>
  <si>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</si>
  <si>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</si>
  <si>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</si>
  <si>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</si>
  <si>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</si>
  <si>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</si>
  <si>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</si>
  <si>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</si>
  <si>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</si>
  <si>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</si>
  <si>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</si>
  <si>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</si>
  <si>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</si>
  <si>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</si>
  <si>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</si>
  <si>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</si>
  <si>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</si>
  <si>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</si>
  <si>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</si>
  <si>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</si>
  <si>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</si>
  <si>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</si>
  <si>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</si>
  <si>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</si>
  <si>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</si>
  <si>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</si>
  <si>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</si>
  <si>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</si>
  <si>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</si>
  <si>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</si>
  <si>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</si>
  <si>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</si>
  <si>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</si>
  <si>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</si>
  <si>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</si>
  <si>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</si>
  <si>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</si>
  <si>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</si>
  <si>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</si>
  <si>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</si>
  <si>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</si>
  <si>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</si>
  <si>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</si>
  <si>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</si>
  <si>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</si>
  <si>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</si>
  <si>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</si>
  <si>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</si>
  <si>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</si>
  <si>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</si>
  <si>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</si>
  <si>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</si>
  <si>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</si>
  <si>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</si>
  <si>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</si>
  <si>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</si>
  <si>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</si>
  <si>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</si>
  <si>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</si>
  <si>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</si>
  <si>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</si>
  <si>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</si>
  <si>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</si>
  <si>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</si>
  <si>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</si>
  <si>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</si>
  <si>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</si>
  <si>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</si>
  <si>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</si>
  <si>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</si>
  <si>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</si>
  <si>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</si>
  <si>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</si>
  <si>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</si>
  <si>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</si>
  <si>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</si>
  <si>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</si>
  <si>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</si>
  <si>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</si>
  <si>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</si>
  <si>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</si>
  <si>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</si>
  <si>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</si>
  <si>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</si>
  <si>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</si>
  <si>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</si>
  <si>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</si>
  <si>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</si>
  <si>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</si>
  <si>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</si>
  <si>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</si>
  <si>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</si>
  <si>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</si>
  <si>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</si>
  <si>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</si>
  <si>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</si>
  <si>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</si>
  <si>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</si>
  <si>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</si>
  <si>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</si>
  <si>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</si>
  <si>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</si>
  <si>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</si>
  <si>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</si>
  <si>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</si>
  <si>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</si>
  <si>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</si>
  <si>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</si>
  <si>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</si>
  <si>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</si>
  <si>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</si>
  <si>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</si>
  <si>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</si>
  <si>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</si>
  <si>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</si>
  <si>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</si>
  <si>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</si>
  <si>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</si>
  <si>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</si>
  <si>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</si>
  <si>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</si>
  <si>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</si>
  <si>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</si>
  <si>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</si>
  <si>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</si>
  <si>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</si>
  <si>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</si>
  <si>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</si>
  <si>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</si>
  <si>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</si>
  <si>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</si>
  <si>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</si>
  <si>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</si>
  <si>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</si>
  <si>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</si>
  <si>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</si>
  <si>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</si>
  <si>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</si>
  <si>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</si>
  <si>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</si>
  <si>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</si>
  <si>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</si>
  <si>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</si>
  <si>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</si>
  <si>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</si>
  <si>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</si>
  <si>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</si>
  <si>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</si>
  <si>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</si>
  <si>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</si>
  <si>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</si>
  <si>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</si>
  <si>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</si>
  <si>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</si>
  <si>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</si>
  <si>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</si>
  <si>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</si>
  <si>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</si>
  <si>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</si>
  <si>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</si>
  <si>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</si>
  <si>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</si>
  <si>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</si>
  <si>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</si>
  <si>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</si>
  <si>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</si>
  <si>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</si>
  <si>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</si>
  <si>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</si>
  <si>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</si>
  <si>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</si>
  <si>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</si>
  <si>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</si>
  <si>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</si>
  <si>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</si>
  <si>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</si>
  <si>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</si>
  <si>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</si>
  <si>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</si>
  <si>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</si>
  <si>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</si>
  <si>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</si>
  <si>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</si>
  <si>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</si>
  <si>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</si>
  <si>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</si>
  <si>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</si>
  <si>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</si>
  <si>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</si>
  <si>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</si>
  <si>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</si>
  <si>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</si>
  <si>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</si>
  <si>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</si>
  <si>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</si>
  <si>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</si>
  <si>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</si>
  <si>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</si>
  <si>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</si>
  <si>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</si>
  <si>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</si>
  <si>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</si>
  <si>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</si>
  <si>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</si>
  <si>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</si>
  <si>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</si>
  <si>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</si>
  <si>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</si>
  <si>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</si>
  <si>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</si>
  <si>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</si>
  <si>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</si>
  <si>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</si>
  <si>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</si>
  <si>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</si>
  <si>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</si>
  <si>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</si>
  <si>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</si>
  <si>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</si>
  <si>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</si>
  <si>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</si>
  <si>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</si>
  <si>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</si>
  <si>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</si>
  <si>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</si>
  <si>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</si>
  <si>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</si>
  <si>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</si>
  <si>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</si>
  <si>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</si>
  <si>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</si>
  <si>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</si>
  <si>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</si>
  <si>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</si>
  <si>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</si>
  <si>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</si>
  <si>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</si>
  <si>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</si>
  <si>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</si>
  <si>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</si>
  <si>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</si>
  <si>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</si>
  <si>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</si>
  <si>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</si>
  <si>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</si>
  <si>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</si>
  <si>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</si>
  <si>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</si>
  <si>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</si>
  <si>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</si>
  <si>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</si>
  <si>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</si>
  <si>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</si>
  <si>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</si>
  <si>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</si>
  <si>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</si>
  <si>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</si>
  <si>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</si>
  <si>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</si>
  <si>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</si>
  <si>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</si>
  <si>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</si>
  <si>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</si>
  <si>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</si>
  <si>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</si>
  <si>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</si>
  <si>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</si>
  <si>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</si>
  <si>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</si>
  <si>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</si>
  <si>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</si>
  <si>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</si>
  <si>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</si>
  <si>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</si>
  <si>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</si>
  <si>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</si>
  <si>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</si>
  <si>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</si>
  <si>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</si>
  <si>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</si>
  <si>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</si>
  <si>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</si>
  <si>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</si>
  <si>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</si>
  <si>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</si>
  <si>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</si>
  <si>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</si>
  <si>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</si>
  <si>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</si>
  <si>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</si>
  <si>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</si>
  <si>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</si>
  <si>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</si>
  <si>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</si>
  <si>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</si>
  <si>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</si>
  <si>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</si>
  <si>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</si>
  <si>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</si>
  <si>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</si>
  <si>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</si>
  <si>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</si>
  <si>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</si>
  <si>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</si>
  <si>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</si>
  <si>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</si>
  <si>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</si>
  <si>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</si>
  <si>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</si>
  <si>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</si>
  <si>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</si>
  <si>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</si>
  <si>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</si>
  <si>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</si>
  <si>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</si>
  <si>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</si>
  <si>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</si>
  <si>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</si>
  <si>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</si>
  <si>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</si>
  <si>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</si>
  <si>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</si>
  <si>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</si>
  <si>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</si>
  <si>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</si>
  <si>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</si>
  <si>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</si>
  <si>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</si>
  <si>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</si>
  <si>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</si>
  <si>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</si>
  <si>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</si>
  <si>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</si>
  <si>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</si>
  <si>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</si>
  <si>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</si>
  <si>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</si>
  <si>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</si>
  <si>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</si>
  <si>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</si>
  <si>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</si>
  <si>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</si>
  <si>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</si>
  <si>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</si>
  <si>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</si>
  <si>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</si>
  <si>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</si>
  <si>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</si>
  <si>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</si>
  <si>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</si>
  <si>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</si>
  <si>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</si>
  <si>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</si>
  <si>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</si>
  <si>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</si>
  <si>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</si>
  <si>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</si>
  <si>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</si>
  <si>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</si>
  <si>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</si>
  <si>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</si>
  <si>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</si>
  <si>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</si>
  <si>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</si>
  <si>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</si>
  <si>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</si>
  <si>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</si>
  <si>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</si>
  <si>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</si>
  <si>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</si>
  <si>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</si>
  <si>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</si>
  <si>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</si>
  <si>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</si>
  <si>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</si>
  <si>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</si>
  <si>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</si>
  <si>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</si>
  <si>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</si>
  <si>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</si>
  <si>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</si>
  <si>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</si>
  <si>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</si>
  <si>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</si>
  <si>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</si>
  <si>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</si>
  <si>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</si>
  <si>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</si>
  <si>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</si>
  <si>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</si>
  <si>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</si>
  <si>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</si>
  <si>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</si>
  <si>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</si>
  <si>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</si>
  <si>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</si>
  <si>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</si>
  <si>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</si>
  <si>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</si>
  <si>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</si>
  <si>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</si>
  <si>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</si>
  <si>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</si>
  <si>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</si>
  <si>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</si>
  <si>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</si>
  <si>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</si>
  <si>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</si>
  <si>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</si>
  <si>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</si>
  <si>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</si>
  <si>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</si>
  <si>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</si>
  <si>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</si>
  <si>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</si>
  <si>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</si>
  <si>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</si>
  <si>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</si>
  <si>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</si>
  <si>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</si>
  <si>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</si>
  <si>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</si>
  <si>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</si>
  <si>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</si>
  <si>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</si>
  <si>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</si>
  <si>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</si>
  <si>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</si>
  <si>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</si>
  <si>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</si>
  <si>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</si>
  <si>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</si>
  <si>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</si>
  <si>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</si>
  <si>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</si>
  <si>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</si>
  <si>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</si>
  <si>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</si>
  <si>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</si>
  <si>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</si>
  <si>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</si>
  <si>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</si>
  <si>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</si>
  <si>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</si>
  <si>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</si>
  <si>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</si>
  <si>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</si>
  <si>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</si>
  <si>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</si>
  <si>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</si>
  <si>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</si>
  <si>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</si>
  <si>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</si>
  <si>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</si>
  <si>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</si>
  <si>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</si>
  <si>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</si>
  <si>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</si>
  <si>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</si>
  <si>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</si>
  <si>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</si>
  <si>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</si>
  <si>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</si>
  <si>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</si>
  <si>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</si>
  <si>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</si>
  <si>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</si>
  <si>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</si>
  <si>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</si>
  <si>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</si>
  <si>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</si>
  <si>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</si>
  <si>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</si>
  <si>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</si>
  <si>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</si>
  <si>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</si>
  <si>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</si>
  <si>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</si>
  <si>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</si>
  <si>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</si>
  <si>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</si>
  <si>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</si>
  <si>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</si>
  <si>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</si>
  <si>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</si>
  <si>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</si>
  <si>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</si>
  <si>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</si>
  <si>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</si>
  <si>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</si>
  <si>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</si>
  <si>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</si>
  <si>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</si>
  <si>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</si>
  <si>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</si>
  <si>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</si>
  <si>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</si>
  <si>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</si>
  <si>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</si>
  <si>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</si>
  <si>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</si>
  <si>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</si>
  <si>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</si>
  <si>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</si>
  <si>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</si>
  <si>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</si>
  <si>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</si>
  <si>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</si>
  <si>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</si>
  <si>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</si>
  <si>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</si>
  <si>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</si>
  <si>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</si>
  <si>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</si>
  <si>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</si>
  <si>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</si>
  <si>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</si>
  <si>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</si>
  <si>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</si>
  <si>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</si>
  <si>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</si>
  <si>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</si>
  <si>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</si>
  <si>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</si>
  <si>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</si>
  <si>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</si>
  <si>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</si>
  <si>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</si>
  <si>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</si>
  <si>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</si>
  <si>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</si>
  <si>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</si>
  <si>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</si>
  <si>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</si>
  <si>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</si>
  <si>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</si>
  <si>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</si>
  <si>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</si>
  <si>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</si>
  <si>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</si>
  <si>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</si>
  <si>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</si>
  <si>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</si>
  <si>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</si>
  <si>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</si>
  <si>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</si>
  <si>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</si>
  <si>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</si>
  <si>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</si>
  <si>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</si>
  <si>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</si>
  <si>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</si>
  <si>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</si>
  <si>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</si>
  <si>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</si>
  <si>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</si>
  <si>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</si>
  <si>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</si>
  <si>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</si>
  <si>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</si>
  <si>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</si>
  <si>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</si>
  <si>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</si>
  <si>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</si>
  <si>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</si>
  <si>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</si>
  <si>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</si>
  <si>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</si>
  <si>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</si>
  <si>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</si>
  <si>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</si>
  <si>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</si>
  <si>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</si>
  <si>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</si>
  <si>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</si>
  <si>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</si>
  <si>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</si>
  <si>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</si>
  <si>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</si>
  <si>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</si>
  <si>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</si>
  <si>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</si>
  <si>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</si>
  <si>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</si>
  <si>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</si>
  <si>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</si>
  <si>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</si>
  <si>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</si>
  <si>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</si>
  <si>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</si>
  <si>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</si>
  <si>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</si>
  <si>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</si>
  <si>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</si>
  <si>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</si>
  <si>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</si>
  <si>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</si>
  <si>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</si>
  <si>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</si>
  <si>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</si>
  <si>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</si>
  <si>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</si>
  <si>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</si>
  <si>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</si>
  <si>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</si>
  <si>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</si>
  <si>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</si>
  <si>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</si>
  <si>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</si>
  <si>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</si>
  <si>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</si>
  <si>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</si>
  <si>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</si>
  <si>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</si>
  <si>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</si>
  <si>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</si>
  <si>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</si>
  <si>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</si>
  <si>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</si>
  <si>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</si>
  <si>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</si>
  <si>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</si>
  <si>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</si>
  <si>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</si>
  <si>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</si>
  <si>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</si>
  <si>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</si>
  <si>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</si>
  <si>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</si>
  <si>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</si>
  <si>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</si>
  <si>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</si>
  <si>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</si>
  <si>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</si>
  <si>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</si>
  <si>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</si>
  <si>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</si>
  <si>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</si>
  <si>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</si>
  <si>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</si>
  <si>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</si>
  <si>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</si>
  <si>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</si>
  <si>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</si>
  <si>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</si>
  <si>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</si>
  <si>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</si>
  <si>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</si>
  <si>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</si>
  <si>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</si>
  <si>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</si>
  <si>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</si>
  <si>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</si>
  <si>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</si>
  <si>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</si>
  <si>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</si>
  <si>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</si>
  <si>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</si>
  <si>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</si>
  <si>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</si>
  <si>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</si>
  <si>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</si>
  <si>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</si>
  <si>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</si>
  <si>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</si>
  <si>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</si>
  <si>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</si>
  <si>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</si>
  <si>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</si>
  <si>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</si>
  <si>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</si>
  <si>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</si>
  <si>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</si>
  <si>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</si>
  <si>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</si>
  <si>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</si>
  <si>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</si>
  <si>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</si>
  <si>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</si>
  <si>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</si>
  <si>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</si>
  <si>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</si>
  <si>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</si>
  <si>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</si>
  <si>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</si>
  <si>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</si>
  <si>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</si>
  <si>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</si>
  <si>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</si>
  <si>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</si>
  <si>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</si>
  <si>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</si>
  <si>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</si>
  <si>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</si>
  <si>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</si>
  <si>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</si>
  <si>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</si>
  <si>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</si>
  <si>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</si>
  <si>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</si>
  <si>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</si>
  <si>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</si>
  <si>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</si>
  <si>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</si>
  <si>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</si>
  <si>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</si>
  <si>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</si>
  <si>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</si>
  <si>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</si>
  <si>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</si>
  <si>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</si>
  <si>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</si>
  <si>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</si>
  <si>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</si>
  <si>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</si>
  <si>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</si>
  <si>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</si>
  <si>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</si>
  <si>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</si>
  <si>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</si>
  <si>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</si>
  <si>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</si>
  <si>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</si>
  <si>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</si>
  <si>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</si>
  <si>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</si>
  <si>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</si>
  <si>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</si>
  <si>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</si>
  <si>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</si>
  <si>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</si>
  <si>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</si>
  <si>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</si>
  <si>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</si>
  <si>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</si>
  <si>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</si>
  <si>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</si>
  <si>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</si>
  <si>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</si>
  <si>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</si>
  <si>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</si>
  <si>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</si>
  <si>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</si>
  <si>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</si>
  <si>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</si>
  <si>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</si>
  <si>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</si>
  <si>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</si>
  <si>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</si>
  <si>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</si>
  <si>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</si>
  <si>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</si>
  <si>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</si>
  <si>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</si>
  <si>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</si>
  <si>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</si>
  <si>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</si>
  <si>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</si>
  <si>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</si>
  <si>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</si>
  <si>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</si>
  <si>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</si>
  <si>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</si>
  <si>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</si>
  <si>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</si>
  <si>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</si>
  <si>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</si>
  <si>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</si>
  <si>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</si>
  <si>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</si>
  <si>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</si>
  <si>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</si>
  <si>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</si>
  <si>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</si>
  <si>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</si>
  <si>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</si>
  <si>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</si>
  <si>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</si>
  <si>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</si>
  <si>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</si>
  <si>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</si>
  <si>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</si>
  <si>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</si>
  <si>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</si>
  <si>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</si>
  <si>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</si>
  <si>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</si>
  <si>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</si>
  <si>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</si>
  <si>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</si>
  <si>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</si>
  <si>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</si>
  <si>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</si>
  <si>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</si>
  <si>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</si>
  <si>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</si>
  <si>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</si>
  <si>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</si>
  <si>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</si>
  <si>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</si>
  <si>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</si>
  <si>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</si>
  <si>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</si>
  <si>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</si>
  <si>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</si>
  <si>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</si>
  <si>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</si>
  <si>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</si>
  <si>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</si>
  <si>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</si>
  <si>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</si>
  <si>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</si>
  <si>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</si>
  <si>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</si>
  <si>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</si>
  <si>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</si>
  <si>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</si>
  <si>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</si>
  <si>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</si>
  <si>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</si>
  <si>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</si>
  <si>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</si>
  <si>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</si>
  <si>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</si>
  <si>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</si>
  <si>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</si>
  <si>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</si>
  <si>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</si>
  <si>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</si>
  <si>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</si>
  <si>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</si>
  <si>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</si>
  <si>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</si>
  <si>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</si>
  <si>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</si>
  <si>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</si>
  <si>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</si>
  <si>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</si>
  <si>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</si>
  <si>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</si>
  <si>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</si>
  <si>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</si>
  <si>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</si>
  <si>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</si>
  <si>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</si>
  <si>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</si>
  <si>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</si>
  <si>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</si>
  <si>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</si>
  <si>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</si>
  <si>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</si>
  <si>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</si>
  <si>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</si>
  <si>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</si>
  <si>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</si>
  <si>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</si>
  <si>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</si>
  <si>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</si>
  <si>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</si>
  <si>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</si>
  <si>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</si>
  <si>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</si>
  <si>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</si>
  <si>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</si>
  <si>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</si>
  <si>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</si>
  <si>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</si>
  <si>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</si>
  <si>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</si>
  <si>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</si>
  <si>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</si>
  <si>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</si>
  <si>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</si>
  <si>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</si>
  <si>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</si>
  <si>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</si>
  <si>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</si>
  <si>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</si>
  <si>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</si>
  <si>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</si>
  <si>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</si>
  <si>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</si>
  <si>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</si>
  <si>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</si>
  <si>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</si>
  <si>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</si>
  <si>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</si>
  <si>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</si>
  <si>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</si>
  <si>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</si>
  <si>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</si>
  <si>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</si>
  <si>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</si>
  <si>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</si>
  <si>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</si>
  <si>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</si>
  <si>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</si>
  <si>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</si>
  <si>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</si>
  <si>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</si>
  <si>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</si>
  <si>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</si>
  <si>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</si>
  <si>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</si>
  <si>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</si>
  <si>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</si>
  <si>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</si>
  <si>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</si>
  <si>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</si>
  <si>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</si>
  <si>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</si>
  <si>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</si>
  <si>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</si>
  <si>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</si>
  <si>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</si>
  <si>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</si>
  <si>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</si>
  <si>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</si>
  <si>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</si>
  <si>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</si>
  <si>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</si>
  <si>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</si>
  <si>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</si>
  <si>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</si>
  <si>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</si>
  <si>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</si>
  <si>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</si>
  <si>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</si>
  <si>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</si>
  <si>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</si>
  <si>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</si>
  <si>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</si>
  <si>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</si>
  <si>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</si>
  <si>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</si>
  <si>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</si>
  <si>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</si>
  <si>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</si>
  <si>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</si>
  <si>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</si>
  <si>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</si>
  <si>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</si>
  <si>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</si>
  <si>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</si>
  <si>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</si>
  <si>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</si>
  <si>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</si>
  <si>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</si>
  <si>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</si>
  <si>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</si>
  <si>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</si>
  <si>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</si>
  <si>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</si>
  <si>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</si>
  <si>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</si>
  <si>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</si>
  <si>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</si>
  <si>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</si>
  <si>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</si>
  <si>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</si>
  <si>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</si>
  <si>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</si>
  <si>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</si>
  <si>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</si>
  <si>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</si>
  <si>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</si>
  <si>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</si>
  <si>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</si>
  <si>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</si>
  <si>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</si>
  <si>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</si>
  <si>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</si>
  <si>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</si>
  <si>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</si>
  <si>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</si>
  <si>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</si>
  <si>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</si>
  <si>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</si>
  <si>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</si>
  <si>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</si>
  <si>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</si>
  <si>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</si>
  <si>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</si>
  <si>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</si>
  <si>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</si>
  <si>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</si>
  <si>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</si>
  <si>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</si>
  <si>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</si>
  <si>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</si>
  <si>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</si>
  <si>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</si>
  <si>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</si>
  <si>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</si>
  <si>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</si>
  <si>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</si>
  <si>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</si>
  <si>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</si>
  <si>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</si>
  <si>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</si>
  <si>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</si>
  <si>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</si>
  <si>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</si>
  <si>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</si>
  <si>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</si>
  <si>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</si>
  <si>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</si>
  <si>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</si>
  <si>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</si>
  <si>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</si>
  <si>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</si>
  <si>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</si>
  <si>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</si>
  <si>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</si>
  <si>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</si>
  <si>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</si>
  <si>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</si>
  <si>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</si>
  <si>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</si>
  <si>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</si>
  <si>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</si>
  <si>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</si>
  <si>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</si>
  <si>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</si>
  <si>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</si>
  <si>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</si>
  <si>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</si>
  <si>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</si>
  <si>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</si>
  <si>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</si>
  <si>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</si>
  <si>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</si>
  <si>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</si>
  <si>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</si>
  <si>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</si>
  <si>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</si>
  <si>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</si>
  <si>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</si>
  <si>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</si>
  <si>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</si>
  <si>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</si>
  <si>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</si>
  <si>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</si>
  <si>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</si>
  <si>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</si>
  <si>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</si>
  <si>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</si>
  <si>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</si>
  <si>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</si>
  <si>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</si>
  <si>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</si>
  <si>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</si>
  <si>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</si>
  <si>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</si>
  <si>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</si>
  <si>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</si>
  <si>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</si>
  <si>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</si>
  <si>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</si>
  <si>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</si>
  <si>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</si>
  <si>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</si>
  <si>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</si>
  <si>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</si>
  <si>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</si>
  <si>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</si>
  <si>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</si>
  <si>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</si>
  <si>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</si>
  <si>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</si>
  <si>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</si>
  <si>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</si>
  <si>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</si>
  <si>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</si>
  <si>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</si>
  <si>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</si>
  <si>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</si>
  <si>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</si>
  <si>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</si>
  <si>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</si>
  <si>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</si>
  <si>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</si>
  <si>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</si>
  <si>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</si>
  <si>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</si>
  <si>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</si>
  <si>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</si>
  <si>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</si>
  <si>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</si>
  <si>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</si>
  <si>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</si>
  <si>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</si>
  <si>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</si>
  <si>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</si>
  <si>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</si>
  <si>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</si>
  <si>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</si>
  <si>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</si>
  <si>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</si>
  <si>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</si>
  <si>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</si>
  <si>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</si>
  <si>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</si>
  <si>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</si>
  <si>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</si>
  <si>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</si>
  <si>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</si>
  <si>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</si>
  <si>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</si>
  <si>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</si>
  <si>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</si>
  <si>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</si>
  <si>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</si>
  <si>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</si>
  <si>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</si>
  <si>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</si>
  <si>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</si>
  <si>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</si>
  <si>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</si>
  <si>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</si>
  <si>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</si>
  <si>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</si>
  <si>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</si>
  <si>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</si>
  <si>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</si>
  <si>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</si>
  <si>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</si>
  <si>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</si>
  <si>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</si>
  <si>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</si>
  <si>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</si>
  <si>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</si>
  <si>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</si>
  <si>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</si>
  <si>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</si>
  <si>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</si>
  <si>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</si>
  <si>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</si>
  <si>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</si>
  <si>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</si>
  <si>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</si>
  <si>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</si>
  <si>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</si>
  <si>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</si>
  <si>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</si>
  <si>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</si>
  <si>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</si>
  <si>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</si>
  <si>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</si>
  <si>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</si>
  <si>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</si>
  <si>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</si>
  <si>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</si>
  <si>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</si>
  <si>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</si>
  <si>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</si>
  <si>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</si>
  <si>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</si>
  <si>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</si>
  <si>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</si>
  <si>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</si>
  <si>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</si>
  <si>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</si>
  <si>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</si>
  <si>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</si>
  <si>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</si>
  <si>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</si>
  <si>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</si>
  <si>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</si>
  <si>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</si>
  <si>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</si>
  <si>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</si>
  <si>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</si>
  <si>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</si>
  <si>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</si>
  <si>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</si>
  <si>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</si>
  <si>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</si>
  <si>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</si>
  <si>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</si>
  <si>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</si>
  <si>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</si>
  <si>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</si>
  <si>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</si>
  <si>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</si>
  <si>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</si>
  <si>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</si>
  <si>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</si>
  <si>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</si>
  <si>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</si>
  <si>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</si>
  <si>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</si>
  <si>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</si>
  <si>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</si>
  <si>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</si>
  <si>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</si>
  <si>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</si>
  <si>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</si>
  <si>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</si>
  <si>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</si>
  <si>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</si>
  <si>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</si>
  <si>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</si>
  <si>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</si>
  <si>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</si>
  <si>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</si>
  <si>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</si>
  <si>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</si>
  <si>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</si>
  <si>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</si>
  <si>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</si>
  <si>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</si>
  <si>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</si>
  <si>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</si>
  <si>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</si>
  <si>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</si>
  <si>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</si>
  <si>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</si>
  <si>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</si>
  <si>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</si>
  <si>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</si>
  <si>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</si>
  <si>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</si>
  <si>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</si>
  <si>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</si>
  <si>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</si>
  <si>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</si>
  <si>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</si>
  <si>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</si>
  <si>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</si>
  <si>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</si>
  <si>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</si>
  <si>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</si>
  <si>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</si>
  <si>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</si>
  <si>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</si>
  <si>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</si>
  <si>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</si>
  <si>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</si>
  <si>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</si>
  <si>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</si>
  <si>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</si>
  <si>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</si>
  <si>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</si>
  <si>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</si>
  <si>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</si>
  <si>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</si>
  <si>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</si>
  <si>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</si>
  <si>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</si>
  <si>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</si>
  <si>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</si>
  <si>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</si>
  <si>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</si>
  <si>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</si>
  <si>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</si>
  <si>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</si>
  <si>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</si>
  <si>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</si>
  <si>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</si>
  <si>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</si>
  <si>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</si>
  <si>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</si>
  <si>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</si>
  <si>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</si>
  <si>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</si>
  <si>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</si>
  <si>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</si>
  <si>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</si>
  <si>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</si>
  <si>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</si>
  <si>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</si>
  <si>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</si>
  <si>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</si>
  <si>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</si>
  <si>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</si>
  <si>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</si>
  <si>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</si>
  <si>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</si>
  <si>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</si>
  <si>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</si>
  <si>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</si>
  <si>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</si>
  <si>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</si>
  <si>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</si>
  <si>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</si>
  <si>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</si>
  <si>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</si>
  <si>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</si>
  <si>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</si>
  <si>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</si>
  <si>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</si>
  <si>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</si>
  <si>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</si>
  <si>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</si>
  <si>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</si>
  <si>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</si>
  <si>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</si>
  <si>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</si>
  <si>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</si>
  <si>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</si>
  <si>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</si>
  <si>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</si>
  <si>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</si>
  <si>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</si>
  <si>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</si>
  <si>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</si>
  <si>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</si>
  <si>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</si>
  <si>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</si>
  <si>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</si>
  <si>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</si>
  <si>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</si>
  <si>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</si>
  <si>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</si>
  <si>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</si>
  <si>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</si>
  <si>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</si>
  <si>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</si>
  <si>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</si>
  <si>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</si>
  <si>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</si>
  <si>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</si>
  <si>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</si>
  <si>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</si>
  <si>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</si>
  <si>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</si>
  <si>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</si>
  <si>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</si>
  <si>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</si>
  <si>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</si>
  <si>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</si>
  <si>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</si>
  <si>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</si>
  <si>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</si>
  <si>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</si>
  <si>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</si>
  <si>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</si>
  <si>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</si>
  <si>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</si>
  <si>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</si>
  <si>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</si>
  <si>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</si>
  <si>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</si>
  <si>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</si>
  <si>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</si>
  <si>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</si>
  <si>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</si>
  <si>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</si>
  <si>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</si>
  <si>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</si>
  <si>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</si>
  <si>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</si>
  <si>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</si>
  <si>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</si>
  <si>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</si>
  <si>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</si>
  <si>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</si>
  <si>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</si>
  <si>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</si>
  <si>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</si>
  <si>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</si>
  <si>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</si>
  <si>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</si>
  <si>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</si>
  <si>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</si>
  <si>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</si>
  <si>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</si>
  <si>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</si>
  <si>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</si>
  <si>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</si>
  <si>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</si>
  <si>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</si>
  <si>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</si>
  <si>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</si>
  <si>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</si>
  <si>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</si>
  <si>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</si>
  <si>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</si>
  <si>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</si>
  <si>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</si>
  <si>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</si>
  <si>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</si>
  <si>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</si>
  <si>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</si>
  <si>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</si>
  <si>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</si>
  <si>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</si>
  <si>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</si>
  <si>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</si>
  <si>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</si>
  <si>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</si>
  <si>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</si>
  <si>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</si>
  <si>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</si>
  <si>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</si>
  <si>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</si>
  <si>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</si>
  <si>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</si>
  <si>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</si>
  <si>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</si>
  <si>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</si>
  <si>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</si>
  <si>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</si>
  <si>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</si>
  <si>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</si>
  <si>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</si>
  <si>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</si>
  <si>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</si>
  <si>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</si>
  <si>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</si>
  <si>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</si>
  <si>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</si>
  <si>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</si>
  <si>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</si>
  <si>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</si>
  <si>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</si>
  <si>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</si>
  <si>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</si>
  <si>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</si>
  <si>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</si>
  <si>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</si>
  <si>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</si>
  <si>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</si>
  <si>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</si>
  <si>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</si>
  <si>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</si>
  <si>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</si>
  <si>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</si>
  <si>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</si>
  <si>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</si>
  <si>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</si>
  <si>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</si>
  <si>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</si>
  <si>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</si>
  <si>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</si>
  <si>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</si>
  <si>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</si>
  <si>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</si>
  <si>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</si>
  <si>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</si>
  <si>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</si>
  <si>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</si>
  <si>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</si>
  <si>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</si>
  <si>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</si>
  <si>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</si>
  <si>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</si>
  <si>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</si>
  <si>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</si>
  <si>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</si>
  <si>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</si>
  <si>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</si>
  <si>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</si>
  <si>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</si>
  <si>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</si>
  <si>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</si>
  <si>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</si>
  <si>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</si>
  <si>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</si>
  <si>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</si>
  <si>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</si>
  <si>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</si>
  <si>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</si>
  <si>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</si>
  <si>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</si>
  <si>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</si>
  <si>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</si>
  <si>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</si>
  <si>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</si>
  <si>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</si>
  <si>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</si>
  <si>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</si>
  <si>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</si>
  <si>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</si>
  <si>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</si>
  <si>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</si>
  <si>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</si>
  <si>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</si>
  <si>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</si>
  <si>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</si>
  <si>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</si>
  <si>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</si>
  <si>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</si>
  <si>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</si>
  <si>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</si>
  <si>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</si>
  <si>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</si>
  <si>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</si>
  <si>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</si>
  <si>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</si>
  <si>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</si>
  <si>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</si>
  <si>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</si>
  <si>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</si>
  <si>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</si>
  <si>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</si>
  <si>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</si>
  <si>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</si>
  <si>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</si>
  <si>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</si>
  <si>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</si>
  <si>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</si>
  <si>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</si>
  <si>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</si>
  <si>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</si>
  <si>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</si>
  <si>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</si>
  <si>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</si>
  <si>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</si>
  <si>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</si>
  <si>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</si>
  <si>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</si>
  <si>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</si>
  <si>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</si>
  <si>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</si>
  <si>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</si>
  <si>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</si>
  <si>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</si>
  <si>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</si>
  <si>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</si>
  <si>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</si>
  <si>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</si>
  <si>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</si>
  <si>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</si>
  <si>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</si>
  <si>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</si>
  <si>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</si>
  <si>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</si>
  <si>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</si>
  <si>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</si>
  <si>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</si>
  <si>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</si>
  <si>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</si>
  <si>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</si>
  <si>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</si>
  <si>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</si>
  <si>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</si>
  <si>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</si>
  <si>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</si>
  <si>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</si>
  <si>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</si>
  <si>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</si>
  <si>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</si>
  <si>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</si>
  <si>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</si>
  <si>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</si>
  <si>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</si>
  <si>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</si>
  <si>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</si>
  <si>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</si>
  <si>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</si>
  <si>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</si>
  <si>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</si>
  <si>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</si>
  <si>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</si>
  <si>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</si>
  <si>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</si>
  <si>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</si>
  <si>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</si>
  <si>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</si>
  <si>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</si>
  <si>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</si>
  <si>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</si>
  <si>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</si>
  <si>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</si>
  <si>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</si>
  <si>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</si>
  <si>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</si>
  <si>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</si>
  <si>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</si>
  <si>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</si>
  <si>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</si>
  <si>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</si>
  <si>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</si>
  <si>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</si>
  <si>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</si>
  <si>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</si>
  <si>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</si>
  <si>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</si>
  <si>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</si>
  <si>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</si>
  <si>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</si>
  <si>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</si>
  <si>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</si>
  <si>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</si>
  <si>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</si>
  <si>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</si>
  <si>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</si>
  <si>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</si>
  <si>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</si>
  <si>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</si>
  <si>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</si>
  <si>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</si>
  <si>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</si>
  <si>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</si>
  <si>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</si>
  <si>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</si>
  <si>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</si>
  <si>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</si>
  <si>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</si>
  <si>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</si>
  <si>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</si>
  <si>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</si>
  <si>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</si>
  <si>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</si>
  <si>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</si>
  <si>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</si>
  <si>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</si>
  <si>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</si>
  <si>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</si>
  <si>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</si>
  <si>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</si>
  <si>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</si>
  <si>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</si>
  <si>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</si>
  <si>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</si>
  <si>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</si>
  <si>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</si>
  <si>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</si>
  <si>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</si>
  <si>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</si>
  <si>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</si>
  <si>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</si>
  <si>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</si>
  <si>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</si>
  <si>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</si>
  <si>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</si>
  <si>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</si>
  <si>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</si>
  <si>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</si>
  <si>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</si>
  <si>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</si>
  <si>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</si>
  <si>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</si>
  <si>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</si>
  <si>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</si>
  <si>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</si>
  <si>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</si>
  <si>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</si>
  <si>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</si>
  <si>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</si>
  <si>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</si>
  <si>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</si>
  <si>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</si>
  <si>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</si>
  <si>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</si>
  <si>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</si>
  <si>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</si>
  <si>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</si>
  <si>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</si>
  <si>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</si>
  <si>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</si>
  <si>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</si>
  <si>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</si>
  <si>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</si>
  <si>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</si>
  <si>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</si>
  <si>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</si>
  <si>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</si>
  <si>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</si>
  <si>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</si>
  <si>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</si>
  <si>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</si>
  <si>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</si>
  <si>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</si>
  <si>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</si>
  <si>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</si>
  <si>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</si>
  <si>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</si>
  <si>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</si>
  <si>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</si>
  <si>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</si>
  <si>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</si>
  <si>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</si>
  <si>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</si>
  <si>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</si>
  <si>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</si>
  <si>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</si>
  <si>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</si>
  <si>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</si>
  <si>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</si>
  <si>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</si>
  <si>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</si>
  <si>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</si>
  <si>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</si>
  <si>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</si>
  <si>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</si>
  <si>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</si>
  <si>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</si>
  <si>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</si>
  <si>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</si>
  <si>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</si>
  <si>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</si>
  <si>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</si>
  <si>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</si>
  <si>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</si>
  <si>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</si>
  <si>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</si>
  <si>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</si>
  <si>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</si>
  <si>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</si>
  <si>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</si>
  <si>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</si>
  <si>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</si>
  <si>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</si>
  <si>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</si>
  <si>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</si>
  <si>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</si>
  <si>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</si>
  <si>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</si>
  <si>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</si>
  <si>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</si>
  <si>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</si>
  <si>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</si>
  <si>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</si>
  <si>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</si>
  <si>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</si>
  <si>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</si>
  <si>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</si>
  <si>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</si>
  <si>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</si>
  <si>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</si>
  <si>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</si>
  <si>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</si>
  <si>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</si>
  <si>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</si>
  <si>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</si>
  <si>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</si>
  <si>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</si>
  <si>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</si>
  <si>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</si>
  <si>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</si>
  <si>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</si>
  <si>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</si>
  <si>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</si>
  <si>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</si>
  <si>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</si>
  <si>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</si>
  <si>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</si>
  <si>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</si>
  <si>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</si>
  <si>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</si>
  <si>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</si>
  <si>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</si>
  <si>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</si>
  <si>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</si>
  <si>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</si>
  <si>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</si>
  <si>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</si>
  <si>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</si>
  <si>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</si>
  <si>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</si>
  <si>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</si>
  <si>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</si>
  <si>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</si>
  <si>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</si>
  <si>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</si>
  <si>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</si>
  <si>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</si>
  <si>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</si>
  <si>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</si>
  <si>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</si>
  <si>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</si>
  <si>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</si>
  <si>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</si>
  <si>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</si>
  <si>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</si>
  <si>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</si>
  <si>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</si>
  <si>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</si>
  <si>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</si>
  <si>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</si>
  <si>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</si>
  <si>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</si>
  <si>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</si>
  <si>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</si>
  <si>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</si>
  <si>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</si>
  <si>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</si>
  <si>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</si>
  <si>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</si>
  <si>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</si>
  <si>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</si>
  <si>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</si>
  <si>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</si>
  <si>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</si>
  <si>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</si>
  <si>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</si>
  <si>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</si>
  <si>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</si>
  <si>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</si>
  <si>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</si>
  <si>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</si>
  <si>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</si>
  <si>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</si>
  <si>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</si>
  <si>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</si>
  <si>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</si>
  <si>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</si>
  <si>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</si>
  <si>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</si>
  <si>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</si>
  <si>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</si>
  <si>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</si>
  <si>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</si>
  <si>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</si>
  <si>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</si>
  <si>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</si>
  <si>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</si>
  <si>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</si>
  <si>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</si>
  <si>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</si>
  <si>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</si>
  <si>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</si>
  <si>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</si>
  <si>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</si>
  <si>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</si>
  <si>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</si>
  <si>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</si>
  <si>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</si>
  <si>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</si>
  <si>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</si>
  <si>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</si>
  <si>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</si>
  <si>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</si>
  <si>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</si>
  <si>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</si>
  <si>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</si>
  <si>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</si>
  <si>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</si>
  <si>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</si>
  <si>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</si>
  <si>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</si>
  <si>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</si>
  <si>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</si>
  <si>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</si>
  <si>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</si>
  <si>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</si>
  <si>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</si>
  <si>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</si>
  <si>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</si>
  <si>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</si>
  <si>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</si>
  <si>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</si>
  <si>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</si>
  <si>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</si>
  <si>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</si>
  <si>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</si>
  <si>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</si>
  <si>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</si>
  <si>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</si>
  <si>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</si>
  <si>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</si>
  <si>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</si>
  <si>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</si>
  <si>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</si>
  <si>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</si>
  <si>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</si>
  <si>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</si>
  <si>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</si>
  <si>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</si>
  <si>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</si>
  <si>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</si>
  <si>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</si>
  <si>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</si>
  <si>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</si>
  <si>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</si>
  <si>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</si>
  <si>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</si>
  <si>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</si>
  <si>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</si>
  <si>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</si>
  <si>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</si>
  <si>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</si>
  <si>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</si>
  <si>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</si>
  <si>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</si>
  <si>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</si>
  <si>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</si>
  <si>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</si>
  <si>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</si>
  <si>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</si>
  <si>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</si>
  <si>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</si>
  <si>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</si>
  <si>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</si>
  <si>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</si>
  <si>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</si>
  <si>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</si>
  <si>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</si>
  <si>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</si>
  <si>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</si>
  <si>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</si>
  <si>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</si>
  <si>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</si>
  <si>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</si>
  <si>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</si>
  <si>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</si>
  <si>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</si>
  <si>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</si>
  <si>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</si>
  <si>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</si>
  <si>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</si>
  <si>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</si>
  <si>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</si>
  <si>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</si>
  <si>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</si>
  <si>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</si>
  <si>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</si>
  <si>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</si>
  <si>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</si>
  <si>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</si>
  <si>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</si>
  <si>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</si>
  <si>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</si>
  <si>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</si>
  <si>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</si>
  <si>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</si>
  <si>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</si>
  <si>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</si>
  <si>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</si>
  <si>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</si>
  <si>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</si>
  <si>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</si>
  <si>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</si>
  <si>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</si>
  <si>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</si>
  <si>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</si>
  <si>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</si>
  <si>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</si>
  <si>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</si>
  <si>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</si>
  <si>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</si>
  <si>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</si>
  <si>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</si>
  <si>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</si>
  <si>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</si>
  <si>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</si>
  <si>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</si>
  <si>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</si>
  <si>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</si>
  <si>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</si>
  <si>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</si>
  <si>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</si>
  <si>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</si>
  <si>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</si>
  <si>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</si>
  <si>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</si>
  <si>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</si>
  <si>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</si>
  <si>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</si>
  <si>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</si>
  <si>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</si>
  <si>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</si>
  <si>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</si>
  <si>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</si>
  <si>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</si>
  <si>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</si>
  <si>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</si>
  <si>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</si>
  <si>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</si>
  <si>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</si>
  <si>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</si>
  <si>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</si>
  <si>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</si>
  <si>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</si>
  <si>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</si>
  <si>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</si>
  <si>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</si>
  <si>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</si>
  <si>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</si>
  <si>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</si>
  <si>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</si>
  <si>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</si>
  <si>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</si>
  <si>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</si>
  <si>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</si>
  <si>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</si>
  <si>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</si>
  <si>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</si>
  <si>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</si>
  <si>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</si>
  <si>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</si>
  <si>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</si>
  <si>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</si>
  <si>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</si>
  <si>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</si>
  <si>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</si>
  <si>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</si>
  <si>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</si>
  <si>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</si>
  <si>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</si>
  <si>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</si>
  <si>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</si>
  <si>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</si>
  <si>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</si>
  <si>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</si>
  <si>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</si>
  <si>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</si>
  <si>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</si>
  <si>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</si>
  <si>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</si>
  <si>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</si>
  <si>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</si>
  <si>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</si>
  <si>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</si>
  <si>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</si>
  <si>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</si>
  <si>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</si>
  <si>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</si>
  <si>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</si>
  <si>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</si>
  <si>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</si>
  <si>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</si>
  <si>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</si>
  <si>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</si>
  <si>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</si>
  <si>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</si>
  <si>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</si>
  <si>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</si>
  <si>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</si>
  <si>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</si>
  <si>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</si>
  <si>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</si>
  <si>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</si>
  <si>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</si>
  <si>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</si>
  <si>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</si>
  <si>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</si>
  <si>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</si>
  <si>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</si>
  <si>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</si>
  <si>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</si>
  <si>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</si>
  <si>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</si>
  <si>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</si>
  <si>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</si>
  <si>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</si>
  <si>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</si>
  <si>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</si>
  <si>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</si>
  <si>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</si>
  <si>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</si>
  <si>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</si>
  <si>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</si>
  <si>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</si>
  <si>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</si>
  <si>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</si>
  <si>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</si>
  <si>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</si>
  <si>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</si>
  <si>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</si>
  <si>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</si>
  <si>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</si>
  <si>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</si>
  <si>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</si>
  <si>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</si>
  <si>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</si>
  <si>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</si>
  <si>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</si>
  <si>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</si>
  <si>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</si>
  <si>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</si>
  <si>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</si>
  <si>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</si>
  <si>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</si>
  <si>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</si>
  <si>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</si>
  <si>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</si>
  <si>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</si>
  <si>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</si>
  <si>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</si>
  <si>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</si>
  <si>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</si>
  <si>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</si>
  <si>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</si>
  <si>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</si>
  <si>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</si>
  <si>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</si>
  <si>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</si>
  <si>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</si>
  <si>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</si>
  <si>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</si>
  <si>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</si>
  <si>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</si>
  <si>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</si>
  <si>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</si>
  <si>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</si>
  <si>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</si>
  <si>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</si>
  <si>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</si>
  <si>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</si>
  <si>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</si>
  <si>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</si>
  <si>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</si>
  <si>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</si>
  <si>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</si>
  <si>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</si>
  <si>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</si>
  <si>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</si>
  <si>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</si>
  <si>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</si>
  <si>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</si>
  <si>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</si>
  <si>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</si>
  <si>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</si>
  <si>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</si>
  <si>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</si>
  <si>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</si>
  <si>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</si>
  <si>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</si>
  <si>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</si>
  <si>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</si>
  <si>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</si>
  <si>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</si>
  <si>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</si>
  <si>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</si>
  <si>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</si>
  <si>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</si>
  <si>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</si>
  <si>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</si>
  <si>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</si>
  <si>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</si>
  <si>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</si>
  <si>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</si>
  <si>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</si>
  <si>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</si>
  <si>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</si>
  <si>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</si>
  <si>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</si>
  <si>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</si>
  <si>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</si>
  <si>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</si>
  <si>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</si>
  <si>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</si>
  <si>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</si>
  <si>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</si>
  <si>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</si>
  <si>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</si>
  <si>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</si>
  <si>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</si>
  <si>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</si>
  <si>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</si>
  <si>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</si>
  <si>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</si>
  <si>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</si>
  <si>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</si>
  <si>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</si>
  <si>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</si>
  <si>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</si>
  <si>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</si>
  <si>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</si>
  <si>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</si>
  <si>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</si>
  <si>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</si>
  <si>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</si>
  <si>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</si>
  <si>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</si>
  <si>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</si>
  <si>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</si>
  <si>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</si>
  <si>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</si>
  <si>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</si>
  <si>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</si>
  <si>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</si>
  <si>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</si>
  <si>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</si>
  <si>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</si>
  <si>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</si>
  <si>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</si>
  <si>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</si>
  <si>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</si>
  <si>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</si>
  <si>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</si>
  <si>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</si>
  <si>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</si>
  <si>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</si>
  <si>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</si>
  <si>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</si>
  <si>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</si>
  <si>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</si>
  <si>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</si>
  <si>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</si>
  <si>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</si>
  <si>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</si>
  <si>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</si>
  <si>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</si>
  <si>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</si>
  <si>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</si>
  <si>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</si>
  <si>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</si>
  <si>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</si>
  <si>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</si>
  <si>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</si>
  <si>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</si>
  <si>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</si>
  <si>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</si>
  <si>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</si>
  <si>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</si>
  <si>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</si>
  <si>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</si>
  <si>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</si>
  <si>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</si>
  <si>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</si>
  <si>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</si>
  <si>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</si>
  <si>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</si>
  <si>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</si>
  <si>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</si>
  <si>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</si>
  <si>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</si>
  <si>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</si>
  <si>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</si>
  <si>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</si>
  <si>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</si>
  <si>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</si>
  <si>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</si>
  <si>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</si>
  <si>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</si>
  <si>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</si>
  <si>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</si>
  <si>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</si>
  <si>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</si>
  <si>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</si>
  <si>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</si>
  <si>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</si>
  <si>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</si>
  <si>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</si>
  <si>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</si>
  <si>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</si>
  <si>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</si>
  <si>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</si>
  <si>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</si>
  <si>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</si>
  <si>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</si>
  <si>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</si>
  <si>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</si>
  <si>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</si>
  <si>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</si>
  <si>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</si>
  <si>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</si>
  <si>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</si>
  <si>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</si>
  <si>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</si>
  <si>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</si>
  <si>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</si>
  <si>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</si>
  <si>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</si>
  <si>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</si>
  <si>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</si>
  <si>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</si>
  <si>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</si>
  <si>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</si>
  <si>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</si>
  <si>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</si>
  <si>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</si>
  <si>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</si>
  <si>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</si>
  <si>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</si>
  <si>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</si>
  <si>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</si>
  <si>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</si>
  <si>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</si>
  <si>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</si>
  <si>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</si>
  <si>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</si>
  <si>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</si>
  <si>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</si>
  <si>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</si>
  <si>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</si>
  <si>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</si>
  <si>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</si>
  <si>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</si>
  <si>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</si>
  <si>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</si>
  <si>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</si>
  <si>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</si>
  <si>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</si>
  <si>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</si>
  <si>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</si>
  <si>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</si>
  <si>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</si>
  <si>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</si>
  <si>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</si>
  <si>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</si>
  <si>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</si>
  <si>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</si>
  <si>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</si>
  <si>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</si>
  <si>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</si>
  <si>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</si>
  <si>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</si>
  <si>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</si>
  <si>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</si>
  <si>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</si>
  <si>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</si>
  <si>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</si>
  <si>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</si>
  <si>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</si>
  <si>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</si>
  <si>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</si>
  <si>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</si>
  <si>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</si>
  <si>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</si>
  <si>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</si>
  <si>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</si>
  <si>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</si>
  <si>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</si>
  <si>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</si>
  <si>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</si>
  <si>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</si>
  <si>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</si>
  <si>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</si>
  <si>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</si>
  <si>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</si>
  <si>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</si>
  <si>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</si>
  <si>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</si>
  <si>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</si>
  <si>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</si>
  <si>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</si>
  <si>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</si>
  <si>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</si>
  <si>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</si>
  <si>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</si>
  <si>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</si>
  <si>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</si>
  <si>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</si>
  <si>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</si>
  <si>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</si>
  <si>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</si>
  <si>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</si>
  <si>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</si>
  <si>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</si>
  <si>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</si>
  <si>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</si>
  <si>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</si>
  <si>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</si>
  <si>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</si>
  <si>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</si>
  <si>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</si>
  <si>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</si>
  <si>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</si>
  <si>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</si>
  <si>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</si>
  <si>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</si>
  <si>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</si>
  <si>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</si>
  <si>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</si>
  <si>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</si>
  <si>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</si>
  <si>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</si>
  <si>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</si>
  <si>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</si>
  <si>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</si>
  <si>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</si>
  <si>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</si>
  <si>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</si>
  <si>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</si>
  <si>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</si>
  <si>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</si>
  <si>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</si>
  <si>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</si>
  <si>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</si>
  <si>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</si>
  <si>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</si>
  <si>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</si>
  <si>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</si>
  <si>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</si>
  <si>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</si>
  <si>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</si>
  <si>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</si>
  <si>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</si>
  <si>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</si>
  <si>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</si>
  <si>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</si>
  <si>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</si>
  <si>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</si>
  <si>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</si>
  <si>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</si>
  <si>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</si>
  <si>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</si>
  <si>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</si>
  <si>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</si>
  <si>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</si>
  <si>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</si>
  <si>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</si>
  <si>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</si>
  <si>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</si>
  <si>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</si>
  <si>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</si>
  <si>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</si>
  <si>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</si>
  <si>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</si>
  <si>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</si>
  <si>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</si>
  <si>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</si>
  <si>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</si>
  <si>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</si>
  <si>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</si>
  <si>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</si>
  <si>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</si>
  <si>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</si>
  <si>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</si>
  <si>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</si>
  <si>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</si>
  <si>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</si>
  <si>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</si>
  <si>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</si>
  <si>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</si>
  <si>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</si>
  <si>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</si>
  <si>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</si>
  <si>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</si>
  <si>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</si>
  <si>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</si>
  <si>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</si>
  <si>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</si>
  <si>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</si>
  <si>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</si>
  <si>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</si>
  <si>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</si>
  <si>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</si>
  <si>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</si>
  <si>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</si>
  <si>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</si>
  <si>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</si>
  <si>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</si>
  <si>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</si>
  <si>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</si>
  <si>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</si>
  <si>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</si>
  <si>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</si>
  <si>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</si>
  <si>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</si>
  <si>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</si>
  <si>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</si>
  <si>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</si>
  <si>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</si>
  <si>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</si>
  <si>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</si>
  <si>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</si>
  <si>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</si>
  <si>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</si>
  <si>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</si>
  <si>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</si>
  <si>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</si>
  <si>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</si>
  <si>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</si>
  <si>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</si>
  <si>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</si>
  <si>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</si>
  <si>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</si>
  <si>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</si>
  <si>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</si>
  <si>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</si>
  <si>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</si>
  <si>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</si>
  <si>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</si>
  <si>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</si>
  <si>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</si>
  <si>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</si>
  <si>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</si>
  <si>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</si>
  <si>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</si>
  <si>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</si>
  <si>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</si>
  <si>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</si>
  <si>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</si>
  <si>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</si>
  <si>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</si>
  <si>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</si>
  <si>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</si>
  <si>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</si>
  <si>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</si>
  <si>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</si>
  <si>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</si>
  <si>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</si>
  <si>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</si>
  <si>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</si>
  <si>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</si>
  <si>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</si>
  <si>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</si>
  <si>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</si>
  <si>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</si>
  <si>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</si>
  <si>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</si>
  <si>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</si>
  <si>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</si>
  <si>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</si>
  <si>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</si>
  <si>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</si>
  <si>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</si>
  <si>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</si>
  <si>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</si>
  <si>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</si>
  <si>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</si>
  <si>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</si>
  <si>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</si>
  <si>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</si>
  <si>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</si>
  <si>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</si>
  <si>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</si>
  <si>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</si>
  <si>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</si>
  <si>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</si>
  <si>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</si>
  <si>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</si>
  <si>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</si>
  <si>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</si>
  <si>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</si>
  <si>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</si>
  <si>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</si>
  <si>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</si>
  <si>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</si>
  <si>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</si>
  <si>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</si>
  <si>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</si>
  <si>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</si>
  <si>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</si>
  <si>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</si>
  <si>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</si>
  <si>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</si>
  <si>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</si>
  <si>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</si>
  <si>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</si>
  <si>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</si>
  <si>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</si>
  <si>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</si>
  <si>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</si>
  <si>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</si>
  <si>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</si>
  <si>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</si>
  <si>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</si>
  <si>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</si>
  <si>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</si>
  <si>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</si>
  <si>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</si>
  <si>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</si>
  <si>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</si>
  <si>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</si>
  <si>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</si>
  <si>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</si>
  <si>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</si>
  <si>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</si>
  <si>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</si>
  <si>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</si>
  <si>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</si>
  <si>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</si>
  <si>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</si>
  <si>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</si>
  <si>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</si>
  <si>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</si>
  <si>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</si>
  <si>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</si>
  <si>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</si>
  <si>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</si>
  <si>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</si>
  <si>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</si>
  <si>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</si>
  <si>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</si>
  <si>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</si>
  <si>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</si>
  <si>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</si>
  <si>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</si>
  <si>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</si>
  <si>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</si>
  <si>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</si>
  <si>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</si>
  <si>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</si>
  <si>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</si>
  <si>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</si>
  <si>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</si>
  <si>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</si>
  <si>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</si>
  <si>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</si>
  <si>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</si>
  <si>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</si>
  <si>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</si>
  <si>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</si>
  <si>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</si>
  <si>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</si>
  <si>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</si>
  <si>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</si>
  <si>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</si>
  <si>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</si>
  <si>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</si>
  <si>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</si>
  <si>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</si>
  <si>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</si>
  <si>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</si>
  <si>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</si>
  <si>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</si>
  <si>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</si>
  <si>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</si>
  <si>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</si>
  <si>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</si>
  <si>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</si>
  <si>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</si>
  <si>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</si>
  <si>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</si>
  <si>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</si>
  <si>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</si>
  <si>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</si>
  <si>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</si>
  <si>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</si>
  <si>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</si>
  <si>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</si>
  <si>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</si>
  <si>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</si>
  <si>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</si>
  <si>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</si>
  <si>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</si>
  <si>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</si>
  <si>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</si>
  <si>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</si>
  <si>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</si>
  <si>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</si>
  <si>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</si>
  <si>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</si>
  <si>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</si>
  <si>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</si>
  <si>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</si>
  <si>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</si>
  <si>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</si>
  <si>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</si>
  <si>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</si>
  <si>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</si>
  <si>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</si>
  <si>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</si>
  <si>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</si>
  <si>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</si>
  <si>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</si>
  <si>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</si>
  <si>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</si>
  <si>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</si>
  <si>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</si>
  <si>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</si>
  <si>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</si>
  <si>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</si>
  <si>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</si>
  <si>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</si>
  <si>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</si>
  <si>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</si>
  <si>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</si>
  <si>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</si>
  <si>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</si>
  <si>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</si>
  <si>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</si>
  <si>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</si>
  <si>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</si>
  <si>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</si>
  <si>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</si>
  <si>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</si>
  <si>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</si>
  <si>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</si>
  <si>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</si>
  <si>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</si>
  <si>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</si>
  <si>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</si>
  <si>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</si>
  <si>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</si>
  <si>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</si>
  <si>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</si>
  <si>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</si>
  <si>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</si>
  <si>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</si>
  <si>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</si>
  <si>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</si>
  <si>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</si>
  <si>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</si>
  <si>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</si>
  <si>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</si>
  <si>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</si>
  <si>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</si>
  <si>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</si>
  <si>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</si>
  <si>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</si>
  <si>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</si>
  <si>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</si>
  <si>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</si>
  <si>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</si>
  <si>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</si>
  <si>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</si>
  <si>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</si>
  <si>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</si>
  <si>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</si>
  <si>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</si>
  <si>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</si>
  <si>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</si>
  <si>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</si>
  <si>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</si>
  <si>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</si>
  <si>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</si>
  <si>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</si>
  <si>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</si>
  <si>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</si>
  <si>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</si>
  <si>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</si>
  <si>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</si>
  <si>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</si>
  <si>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</si>
  <si>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</si>
  <si>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</si>
  <si>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</si>
  <si>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</si>
  <si>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</si>
  <si>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</si>
  <si>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</si>
  <si>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</si>
  <si>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</si>
  <si>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</si>
  <si>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</si>
  <si>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</si>
  <si>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</si>
  <si>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</si>
  <si>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</si>
  <si>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</si>
  <si>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</si>
  <si>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</si>
  <si>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</si>
  <si>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</si>
  <si>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</si>
  <si>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</si>
  <si>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</si>
  <si>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</si>
  <si>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</si>
  <si>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</si>
  <si>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</si>
  <si>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</si>
  <si>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</si>
  <si>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</si>
  <si>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</si>
  <si>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</si>
  <si>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</si>
  <si>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</si>
  <si>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</si>
  <si>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</si>
  <si>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</si>
  <si>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</si>
  <si>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</si>
  <si>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</si>
  <si>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</si>
  <si>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</si>
  <si>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</si>
  <si>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</si>
  <si>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</si>
  <si>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</si>
  <si>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</si>
  <si>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</si>
  <si>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</si>
  <si>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</si>
  <si>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</si>
  <si>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</si>
  <si>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</si>
  <si>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</si>
  <si>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</si>
  <si>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</si>
  <si>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</si>
  <si>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</si>
  <si>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</si>
  <si>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</si>
  <si>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</si>
  <si>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</si>
  <si>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</si>
  <si>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</si>
  <si>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</si>
  <si>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</si>
  <si>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</si>
  <si>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</si>
  <si>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</si>
  <si>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</si>
  <si>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</si>
  <si>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</si>
  <si>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</si>
  <si>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</si>
  <si>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</si>
  <si>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</si>
  <si>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</si>
  <si>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</si>
  <si>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</si>
  <si>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</si>
  <si>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</si>
  <si>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</si>
  <si>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</si>
  <si>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</si>
  <si>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</si>
  <si>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</si>
  <si>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</si>
  <si>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</si>
  <si>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</si>
  <si>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</si>
  <si>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</si>
  <si>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</si>
  <si>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</si>
  <si>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</si>
  <si>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</si>
  <si>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</si>
  <si>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</si>
  <si>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</si>
  <si>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</si>
  <si>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</si>
  <si>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</si>
  <si>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</si>
  <si>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</si>
  <si>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</si>
  <si>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</si>
  <si>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</si>
  <si>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</si>
  <si>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</si>
  <si>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</si>
  <si>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</si>
  <si>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</si>
  <si>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</si>
  <si>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</si>
  <si>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</si>
  <si>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</si>
  <si>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</si>
  <si>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</si>
  <si>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</si>
  <si>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</si>
  <si>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</si>
  <si>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</si>
  <si>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</si>
  <si>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</si>
  <si>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</si>
  <si>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</si>
  <si>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</si>
  <si>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</si>
  <si>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</si>
  <si>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</si>
  <si>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</si>
  <si>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</si>
  <si>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</si>
  <si>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</si>
  <si>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</si>
  <si>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</si>
  <si>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</si>
  <si>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</si>
  <si>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</si>
  <si>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</si>
  <si>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</si>
  <si>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</si>
  <si>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</si>
  <si>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</si>
  <si>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</si>
  <si>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</si>
  <si>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</si>
  <si>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</si>
  <si>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</si>
  <si>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</si>
  <si>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</si>
  <si>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</si>
  <si>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</si>
  <si>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</si>
  <si>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</si>
  <si>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</si>
  <si>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</si>
  <si>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</si>
  <si>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</si>
  <si>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</si>
  <si>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</si>
  <si>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</si>
  <si>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</si>
  <si>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</si>
  <si>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</si>
  <si>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</si>
  <si>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</si>
  <si>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</si>
  <si>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</si>
  <si>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</si>
  <si>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</si>
  <si>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</si>
  <si>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</si>
  <si>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</si>
  <si>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</si>
  <si>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</si>
  <si>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</si>
  <si>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</si>
  <si>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</si>
  <si>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</si>
  <si>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</si>
  <si>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</si>
  <si>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</si>
  <si>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</si>
  <si>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</si>
  <si>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</si>
  <si>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</si>
  <si>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</si>
  <si>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</si>
  <si>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</si>
  <si>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</si>
  <si>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</si>
  <si>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</si>
  <si>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</si>
  <si>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</si>
  <si>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</si>
  <si>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</si>
  <si>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</si>
  <si>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</si>
  <si>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</si>
  <si>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</si>
  <si>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</si>
  <si>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</si>
  <si>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</si>
  <si>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</si>
  <si>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</si>
  <si>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</si>
  <si>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</si>
  <si>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</si>
  <si>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</si>
  <si>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</si>
  <si>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</si>
  <si>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</si>
  <si>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</si>
  <si>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</si>
  <si>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</si>
  <si>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</si>
  <si>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</si>
  <si>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</si>
  <si>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</si>
  <si>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</si>
  <si>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</si>
  <si>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</si>
  <si>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</si>
  <si>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</si>
  <si>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</si>
  <si>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</si>
  <si>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</si>
  <si>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</si>
  <si>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</si>
  <si>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</si>
  <si>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</si>
  <si>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</si>
  <si>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</si>
  <si>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</si>
  <si>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</si>
  <si>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</si>
  <si>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</si>
  <si>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</si>
  <si>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</si>
  <si>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</si>
  <si>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</si>
  <si>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</si>
  <si>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</si>
  <si>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</si>
  <si>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</si>
  <si>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</si>
  <si>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</si>
  <si>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</si>
  <si>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</si>
  <si>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</si>
  <si>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</si>
  <si>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</si>
  <si>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</si>
  <si>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</si>
  <si>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</si>
  <si>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</si>
  <si>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</si>
  <si>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</si>
  <si>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</si>
  <si>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</si>
  <si>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</si>
  <si>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</si>
  <si>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</si>
  <si>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</si>
  <si>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</si>
  <si>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</si>
  <si>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</si>
  <si>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</si>
  <si>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</si>
  <si>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</si>
  <si>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</si>
  <si>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</si>
  <si>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</si>
  <si>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</si>
  <si>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</si>
  <si>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</si>
  <si>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</si>
  <si>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</si>
  <si>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</si>
  <si>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</si>
  <si>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</si>
  <si>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</si>
  <si>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</si>
  <si>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</si>
  <si>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</si>
  <si>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</si>
  <si>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</si>
  <si>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</si>
  <si>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</si>
  <si>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</si>
  <si>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</si>
  <si>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</si>
  <si>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</si>
  <si>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</si>
  <si>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</si>
  <si>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</si>
  <si>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</si>
  <si>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</si>
  <si>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</si>
  <si>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</si>
  <si>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</si>
  <si>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</si>
  <si>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</si>
  <si>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</si>
  <si>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</si>
  <si>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</si>
  <si>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</si>
  <si>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</si>
  <si>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</si>
  <si>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</si>
  <si>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</si>
  <si>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</si>
  <si>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</si>
  <si>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</si>
  <si>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</si>
  <si>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</si>
  <si>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</si>
  <si>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</si>
  <si>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</si>
  <si>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</si>
  <si>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</si>
  <si>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</si>
  <si>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</si>
  <si>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</si>
  <si>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</si>
  <si>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</si>
  <si>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</si>
  <si>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</si>
  <si>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</si>
  <si>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</si>
  <si>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</si>
  <si>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</si>
  <si>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</si>
  <si>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</si>
  <si>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</si>
  <si>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</si>
  <si>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</si>
  <si>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</si>
  <si>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</si>
  <si>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</si>
  <si>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</si>
  <si>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</si>
  <si>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</si>
  <si>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</si>
  <si>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</si>
  <si>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</si>
  <si>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</si>
  <si>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</si>
  <si>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</si>
  <si>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</si>
  <si>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</si>
  <si>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</si>
  <si>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</si>
  <si>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</si>
  <si>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</si>
  <si>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</si>
  <si>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</si>
  <si>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</si>
  <si>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</si>
  <si>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</si>
  <si>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</si>
  <si>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</si>
  <si>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</si>
  <si>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</si>
  <si>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</si>
  <si>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</si>
  <si>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</si>
  <si>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</si>
  <si>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</si>
  <si>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</si>
  <si>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</si>
  <si>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</si>
  <si>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</si>
  <si>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</si>
  <si>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</si>
  <si>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</si>
  <si>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</si>
  <si>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</si>
  <si>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</si>
  <si>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</si>
  <si>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</si>
  <si>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</si>
  <si>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</si>
  <si>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</si>
  <si>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</si>
  <si>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</si>
  <si>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</si>
  <si>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</si>
  <si>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</si>
  <si>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</si>
  <si>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</si>
  <si>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</si>
  <si>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</si>
  <si>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</si>
  <si>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</si>
  <si>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</si>
  <si>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</si>
  <si>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</si>
  <si>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</si>
  <si>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</si>
  <si>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</si>
  <si>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</si>
  <si>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</si>
  <si>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</si>
  <si>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</si>
  <si>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</si>
  <si>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</si>
  <si>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</si>
  <si>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</si>
  <si>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</si>
  <si>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</si>
  <si>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</si>
  <si>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</si>
  <si>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</si>
  <si>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</si>
  <si>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</si>
  <si>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</si>
  <si>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</si>
  <si>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</si>
  <si>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</si>
  <si>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</si>
  <si>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</si>
  <si>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</si>
  <si>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</si>
  <si>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</si>
  <si>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</si>
  <si>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</si>
  <si>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</si>
  <si>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</si>
  <si>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</si>
  <si>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</si>
  <si>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</si>
  <si>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</si>
  <si>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</si>
  <si>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</si>
  <si>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</si>
  <si>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</si>
  <si>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</si>
  <si>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</si>
  <si>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</si>
  <si>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</si>
  <si>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</si>
  <si>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</si>
  <si>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</si>
  <si>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</si>
  <si>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</si>
  <si>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</si>
  <si>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</si>
  <si>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</si>
  <si>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</si>
  <si>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</si>
  <si>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</si>
  <si>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</si>
  <si>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</si>
  <si>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</si>
  <si>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</si>
  <si>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</si>
  <si>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</si>
  <si>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</si>
  <si>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</si>
  <si>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</si>
  <si>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</si>
  <si>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</si>
  <si>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</si>
  <si>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</si>
  <si>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</si>
  <si>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</si>
  <si>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</si>
  <si>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</si>
  <si>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</si>
  <si>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</si>
  <si>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</si>
  <si>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</si>
  <si>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</si>
  <si>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</si>
  <si>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</si>
  <si>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</si>
  <si>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</si>
  <si>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</si>
  <si>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</si>
  <si>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</si>
  <si>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</si>
  <si>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</si>
  <si>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</si>
  <si>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</si>
  <si>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</si>
  <si>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</si>
  <si>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</si>
  <si>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</si>
  <si>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</si>
  <si>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</si>
  <si>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</si>
  <si>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</si>
  <si>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</si>
  <si>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</si>
  <si>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</si>
  <si>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</si>
  <si>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</si>
  <si>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</si>
  <si>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</si>
  <si>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</si>
  <si>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</si>
  <si>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</si>
  <si>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</si>
  <si>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</si>
  <si>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</si>
  <si>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</si>
  <si>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</si>
  <si>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</si>
  <si>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</si>
  <si>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</si>
  <si>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</si>
  <si>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</si>
  <si>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</si>
  <si>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</si>
  <si>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</si>
  <si>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</si>
  <si>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</si>
  <si>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</si>
  <si>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</si>
  <si>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</si>
  <si>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</si>
  <si>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</si>
  <si>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</si>
  <si>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</si>
  <si>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</si>
  <si>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</si>
  <si>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</si>
  <si>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</si>
  <si>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</si>
  <si>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</si>
  <si>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</si>
  <si>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</si>
  <si>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</si>
  <si>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</si>
  <si>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</si>
  <si>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</si>
  <si>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</si>
  <si>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</si>
  <si>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</si>
  <si>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</si>
  <si>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</si>
  <si>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</si>
  <si>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</si>
  <si>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</si>
  <si>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</si>
  <si>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</si>
  <si>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</si>
  <si>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</si>
  <si>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</si>
  <si>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</si>
  <si>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</si>
  <si>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</si>
  <si>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</si>
  <si>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</si>
  <si>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</si>
  <si>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</si>
  <si>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</si>
  <si>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</si>
  <si>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</si>
  <si>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</si>
  <si>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</si>
  <si>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</si>
  <si>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</si>
  <si>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</si>
  <si>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</si>
  <si>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</si>
  <si>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</si>
  <si>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</si>
  <si>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</si>
  <si>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</si>
  <si>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</si>
  <si>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</si>
  <si>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</si>
  <si>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</si>
  <si>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</si>
  <si>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</si>
  <si>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</si>
  <si>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</si>
  <si>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</si>
  <si>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</si>
  <si>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</si>
  <si>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</si>
  <si>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</si>
  <si>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</si>
  <si>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</si>
  <si>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</si>
  <si>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</si>
  <si>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</si>
  <si>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</si>
  <si>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</si>
  <si>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</si>
  <si>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</si>
  <si>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</si>
  <si>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</si>
  <si>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</si>
  <si>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</si>
  <si>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</si>
  <si>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</si>
  <si>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</si>
  <si>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</si>
  <si>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</si>
  <si>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</si>
  <si>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</si>
  <si>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</si>
  <si>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</si>
  <si>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</si>
  <si>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</si>
  <si>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</si>
  <si>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</si>
  <si>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</si>
  <si>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</si>
  <si>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</si>
  <si>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</si>
  <si>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</si>
  <si>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</si>
  <si>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</si>
  <si>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</si>
  <si>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</si>
  <si>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</si>
  <si>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</si>
  <si>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</si>
  <si>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</si>
  <si>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</si>
  <si>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</si>
  <si>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</si>
  <si>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</si>
  <si>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</si>
  <si>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</si>
  <si>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</si>
  <si>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</si>
  <si>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</si>
  <si>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</si>
  <si>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</si>
  <si>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</si>
  <si>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</si>
  <si>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</si>
  <si>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</si>
  <si>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</si>
  <si>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</si>
  <si>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</si>
  <si>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</si>
  <si>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</si>
  <si>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</si>
  <si>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</si>
  <si>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</si>
  <si>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</si>
  <si>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</si>
  <si>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</si>
  <si>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</si>
  <si>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</si>
  <si>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</si>
  <si>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</si>
  <si>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</si>
  <si>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</si>
  <si>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</si>
  <si>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</si>
  <si>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</si>
  <si>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</si>
  <si>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</si>
  <si>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</si>
  <si>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</si>
  <si>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</si>
  <si>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</si>
  <si>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</si>
  <si>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</si>
  <si>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</si>
  <si>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</si>
  <si>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</si>
  <si>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</si>
  <si>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</si>
  <si>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</si>
  <si>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</si>
  <si>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</si>
  <si>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</si>
  <si>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</si>
  <si>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</si>
  <si>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</si>
  <si>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</si>
  <si>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</si>
  <si>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</si>
  <si>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</si>
  <si>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</si>
  <si>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</si>
  <si>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</si>
  <si>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</si>
  <si>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</si>
  <si>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</si>
  <si>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</si>
  <si>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</si>
  <si>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</si>
  <si>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</si>
  <si>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</si>
  <si>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</si>
  <si>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</si>
  <si>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</si>
  <si>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</si>
  <si>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</si>
  <si>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</si>
  <si>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</si>
  <si>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</si>
  <si>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</si>
  <si>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</si>
  <si>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</si>
  <si>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</si>
  <si>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</si>
  <si>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</si>
  <si>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</si>
  <si>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</si>
  <si>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</si>
  <si>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</si>
  <si>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</si>
  <si>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</si>
  <si>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</si>
  <si>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</si>
  <si>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</si>
  <si>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</si>
  <si>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</si>
  <si>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</si>
  <si>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</si>
  <si>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</si>
  <si>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</si>
  <si>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</si>
  <si>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</si>
  <si>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</si>
  <si>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</si>
  <si>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</si>
  <si>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</si>
  <si>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</si>
  <si>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</si>
  <si>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</si>
  <si>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</si>
  <si>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</si>
  <si>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</si>
  <si>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</si>
  <si>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</si>
  <si>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</si>
  <si>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</si>
  <si>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</si>
  <si>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</si>
  <si>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</si>
  <si>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</si>
  <si>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</si>
  <si>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</si>
  <si>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</si>
  <si>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</si>
  <si>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</si>
  <si>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</si>
  <si>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</si>
  <si>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</si>
  <si>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</si>
  <si>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</si>
  <si>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</si>
  <si>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</si>
  <si>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</si>
  <si>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</si>
  <si>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</si>
  <si>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</si>
  <si>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</si>
  <si>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</si>
  <si>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</si>
  <si>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</si>
  <si>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</si>
  <si>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</si>
  <si>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</si>
  <si>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</si>
  <si>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</si>
  <si>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</si>
  <si>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</si>
  <si>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</si>
  <si>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</si>
  <si>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</si>
  <si>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</si>
  <si>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</si>
  <si>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</si>
  <si>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</si>
  <si>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</si>
  <si>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</si>
  <si>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</si>
  <si>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</si>
  <si>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</si>
  <si>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</si>
  <si>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</si>
  <si>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</si>
  <si>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</si>
  <si>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</si>
  <si>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</si>
  <si>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</si>
  <si>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</si>
  <si>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</si>
  <si>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</si>
  <si>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</si>
  <si>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</si>
  <si>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</si>
  <si>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</si>
  <si>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</si>
  <si>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</si>
  <si>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</si>
  <si>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</si>
  <si>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</si>
  <si>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</si>
  <si>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</si>
  <si>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</si>
  <si>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</si>
  <si>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</si>
  <si>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</si>
  <si>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</si>
  <si>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</si>
  <si>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</si>
  <si>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</si>
  <si>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</si>
  <si>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</si>
  <si>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</si>
  <si>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</si>
  <si>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</si>
  <si>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</si>
  <si>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</si>
  <si>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</si>
  <si>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</si>
  <si>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</si>
  <si>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</si>
  <si>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</si>
  <si>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</si>
  <si>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</si>
  <si>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</si>
  <si>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</si>
  <si>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</si>
  <si>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</si>
  <si>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</si>
  <si>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</si>
  <si>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</si>
  <si>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</si>
  <si>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</si>
  <si>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</si>
  <si>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</si>
  <si>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</si>
  <si>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</si>
  <si>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</si>
  <si>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</si>
  <si>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</si>
  <si>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</si>
  <si>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</si>
  <si>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</si>
  <si>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</si>
  <si>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</si>
  <si>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</si>
  <si>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</si>
  <si>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</si>
  <si>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</si>
  <si>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</si>
  <si>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</si>
  <si>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</si>
  <si>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</si>
  <si>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</si>
  <si>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</si>
  <si>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</si>
  <si>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</si>
  <si>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</si>
  <si>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</si>
  <si>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</si>
  <si>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</si>
  <si>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</si>
  <si>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</si>
  <si>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</si>
  <si>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</si>
  <si>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</si>
  <si>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</si>
  <si>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</si>
  <si>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</si>
  <si>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</si>
  <si>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</si>
  <si>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</si>
  <si>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</si>
  <si>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</si>
  <si>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</si>
  <si>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</si>
  <si>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</si>
  <si>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</si>
  <si>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</si>
  <si>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</si>
  <si>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</si>
  <si>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</si>
  <si>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</si>
  <si>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</si>
  <si>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</si>
  <si>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</si>
  <si>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</si>
  <si>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</si>
  <si>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</si>
  <si>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</si>
  <si>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</si>
  <si>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</si>
  <si>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</si>
  <si>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</si>
  <si>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</si>
  <si>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</si>
  <si>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</si>
  <si>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</si>
  <si>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</si>
  <si>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</si>
  <si>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</si>
  <si>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</si>
  <si>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</si>
  <si>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</si>
  <si>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</si>
  <si>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</si>
  <si>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</si>
  <si>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</si>
  <si>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</si>
  <si>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</si>
  <si>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</si>
  <si>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</si>
  <si>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</si>
  <si>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</si>
  <si>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</si>
  <si>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</si>
  <si>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</si>
  <si>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</si>
  <si>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</si>
  <si>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</si>
  <si>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</si>
  <si>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</si>
  <si>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</si>
  <si>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</si>
  <si>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</si>
  <si>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</si>
  <si>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</si>
  <si>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</si>
  <si>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</si>
  <si>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</si>
  <si>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</si>
  <si>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</si>
  <si>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</si>
  <si>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</si>
  <si>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</si>
  <si>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</si>
  <si>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</si>
  <si>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</si>
  <si>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</si>
  <si>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</si>
  <si>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</si>
  <si>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</si>
  <si>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</si>
  <si>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</si>
  <si>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</si>
  <si>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</si>
  <si>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</si>
  <si>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</si>
  <si>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</si>
  <si>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</si>
  <si>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</si>
  <si>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</si>
  <si>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</si>
  <si>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</si>
  <si>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</si>
  <si>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</si>
  <si>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</si>
  <si>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</si>
  <si>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</si>
  <si>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</si>
  <si>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</si>
  <si>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</si>
  <si>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</si>
  <si>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</si>
  <si>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</si>
  <si>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</si>
  <si>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</si>
  <si>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</si>
  <si>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</si>
  <si>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</si>
  <si>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</si>
  <si>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</si>
  <si>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</si>
  <si>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</si>
  <si>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</si>
  <si>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</si>
  <si>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</si>
  <si>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</si>
  <si>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</si>
  <si>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</si>
  <si>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</si>
  <si>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</si>
  <si>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</si>
  <si>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</si>
  <si>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</si>
  <si>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</si>
  <si>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</si>
  <si>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</si>
  <si>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</si>
  <si>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</si>
  <si>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</si>
  <si>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</si>
  <si>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</si>
  <si>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</si>
  <si>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</si>
  <si>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</si>
  <si>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</si>
  <si>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</si>
  <si>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</si>
  <si>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</si>
  <si>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</si>
  <si>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</si>
  <si>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</si>
  <si>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</si>
  <si>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</si>
  <si>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</si>
  <si>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</si>
  <si>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</si>
  <si>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</si>
  <si>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</si>
  <si>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</si>
  <si>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</si>
  <si>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</si>
  <si>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</si>
  <si>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</si>
  <si>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</si>
  <si>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</si>
  <si>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</si>
  <si>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</si>
  <si>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</si>
  <si>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</si>
  <si>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</si>
  <si>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</si>
  <si>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</si>
  <si>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</si>
  <si>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</si>
  <si>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</si>
  <si>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</si>
  <si>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</si>
  <si>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</si>
  <si>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</si>
  <si>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</si>
  <si>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</si>
  <si>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</si>
  <si>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</si>
  <si>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</si>
  <si>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</si>
  <si>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</si>
  <si>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</si>
  <si>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</si>
  <si>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</si>
  <si>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</si>
  <si>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</si>
  <si>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</si>
  <si>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</si>
  <si>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</si>
  <si>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</si>
  <si>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</si>
  <si>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</si>
  <si>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</si>
  <si>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</si>
  <si>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</si>
  <si>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</si>
  <si>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</si>
  <si>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</si>
  <si>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</si>
  <si>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</si>
  <si>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</si>
  <si>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</si>
  <si>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</si>
  <si>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</si>
  <si>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</si>
  <si>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</si>
  <si>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</si>
  <si>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</si>
  <si>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</si>
  <si>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</si>
  <si>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</si>
  <si>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</si>
  <si>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</si>
  <si>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</si>
  <si>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</si>
  <si>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</si>
  <si>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</si>
  <si>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</si>
  <si>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</si>
  <si>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</si>
  <si>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</si>
  <si>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</si>
  <si>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</si>
  <si>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</si>
  <si>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</si>
  <si>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</si>
  <si>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</si>
  <si>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</si>
  <si>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</si>
  <si>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</si>
  <si>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</si>
  <si>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</si>
  <si>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</si>
  <si>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</si>
  <si>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</si>
  <si>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</si>
  <si>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</si>
  <si>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</si>
  <si>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</si>
  <si>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</si>
  <si>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</si>
  <si>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</si>
  <si>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</si>
  <si>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</si>
  <si>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</si>
  <si>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</si>
  <si>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</si>
  <si>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</si>
  <si>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</si>
  <si>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</si>
  <si>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</si>
  <si>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</si>
  <si>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</si>
  <si>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</si>
  <si>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</si>
  <si>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</si>
  <si>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</si>
  <si>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</si>
  <si>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</si>
  <si>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</si>
  <si>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</si>
  <si>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</si>
  <si>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</si>
  <si>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</si>
  <si>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</si>
  <si>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</si>
  <si>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</si>
  <si>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</si>
  <si>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</si>
  <si>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</si>
  <si>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</si>
  <si>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</si>
  <si>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</si>
  <si>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</si>
  <si>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</si>
  <si>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</si>
  <si>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</si>
  <si>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</si>
  <si>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</si>
  <si>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</si>
  <si>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</si>
  <si>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</si>
  <si>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</si>
  <si>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</si>
  <si>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</si>
  <si>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</si>
  <si>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</si>
  <si>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</si>
  <si>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</si>
  <si>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</si>
  <si>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</si>
  <si>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</si>
  <si>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</si>
  <si>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</si>
  <si>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</si>
  <si>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</si>
  <si>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</si>
  <si>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</si>
  <si>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</si>
  <si>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</si>
  <si>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</si>
  <si>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</si>
  <si>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</si>
  <si>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</si>
  <si>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</si>
  <si>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</si>
  <si>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</si>
  <si>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</si>
  <si>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</si>
  <si>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</si>
  <si>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</si>
  <si>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</si>
  <si>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</si>
  <si>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</si>
  <si>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</si>
  <si>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</si>
  <si>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</si>
  <si>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</si>
  <si>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</si>
  <si>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</si>
  <si>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</si>
  <si>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</si>
  <si>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</si>
  <si>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</si>
  <si>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</si>
  <si>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</si>
  <si>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</si>
  <si>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</si>
  <si>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</si>
  <si>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</si>
  <si>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</si>
  <si>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</si>
  <si>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</si>
  <si>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</si>
  <si>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</si>
  <si>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</si>
  <si>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</si>
  <si>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</si>
  <si>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</si>
  <si>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</si>
  <si>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</si>
  <si>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</si>
  <si>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</si>
  <si>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</si>
  <si>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</si>
  <si>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</si>
  <si>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</si>
  <si>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</si>
  <si>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</si>
  <si>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</si>
  <si>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</si>
  <si>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</si>
  <si>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</si>
  <si>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</si>
  <si>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</si>
  <si>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</si>
  <si>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</si>
  <si>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</si>
  <si>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</si>
  <si>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</si>
  <si>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</si>
  <si>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</si>
  <si>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</si>
  <si>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</si>
  <si>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</si>
  <si>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</si>
  <si>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</si>
  <si>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</si>
  <si>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</si>
  <si>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</si>
  <si>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</si>
  <si>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</si>
  <si>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</si>
  <si>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</si>
  <si>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</si>
  <si>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</si>
  <si>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</si>
  <si>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</si>
  <si>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</si>
  <si>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</si>
  <si>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</si>
  <si>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</si>
  <si>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</si>
  <si>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</si>
  <si>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</si>
  <si>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</si>
  <si>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</si>
  <si>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</si>
  <si>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</si>
  <si>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</si>
  <si>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</si>
  <si>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</si>
  <si>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</si>
  <si>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</si>
  <si>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</si>
  <si>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</si>
  <si>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</si>
  <si>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</si>
  <si>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</si>
  <si>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</si>
  <si>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</si>
  <si>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</si>
  <si>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</si>
  <si>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</si>
  <si>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</si>
  <si>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</si>
  <si>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</si>
  <si>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</si>
  <si>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</si>
  <si>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</si>
  <si>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</si>
  <si>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</si>
  <si>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</si>
  <si>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</si>
  <si>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</si>
  <si>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</si>
  <si>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</si>
  <si>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</si>
  <si>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</si>
  <si>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</si>
  <si>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</si>
  <si>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</si>
  <si>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</si>
  <si>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</si>
  <si>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</si>
  <si>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</si>
  <si>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</si>
  <si>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</si>
  <si>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</si>
  <si>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</si>
  <si>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</si>
  <si>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</si>
  <si>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</si>
  <si>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</si>
  <si>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</si>
  <si>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</si>
  <si>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</si>
  <si>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</si>
  <si>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</si>
  <si>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</si>
  <si>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</si>
  <si>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</si>
  <si>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</si>
  <si>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</si>
  <si>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</si>
  <si>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</si>
  <si>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</si>
  <si>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</si>
  <si>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</si>
  <si>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</si>
  <si>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</si>
  <si>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</si>
  <si>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</si>
  <si>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</si>
  <si>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</si>
  <si>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</si>
  <si>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</si>
  <si>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</si>
  <si>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</si>
  <si>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</si>
  <si>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</si>
  <si>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</si>
  <si>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</si>
  <si>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</si>
  <si>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</si>
  <si>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</si>
  <si>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</si>
  <si>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</si>
  <si>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</si>
  <si>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</si>
  <si>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</si>
  <si>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</si>
  <si>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</si>
  <si>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</si>
  <si>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</si>
  <si>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</si>
  <si>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</si>
  <si>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</si>
  <si>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</si>
  <si>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</si>
  <si>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</si>
  <si>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</si>
  <si>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</si>
  <si>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</si>
  <si>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</si>
  <si>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</si>
  <si>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</si>
  <si>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</si>
  <si>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</si>
  <si>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</si>
  <si>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</si>
  <si>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</si>
  <si>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</si>
  <si>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</si>
  <si>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</si>
  <si>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</si>
  <si>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</si>
  <si>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</si>
  <si>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</si>
  <si>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</si>
  <si>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</si>
  <si>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</si>
  <si>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</si>
  <si>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</si>
  <si>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</si>
  <si>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</si>
  <si>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</si>
  <si>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</si>
  <si>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</si>
  <si>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</si>
  <si>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</si>
  <si>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</si>
  <si>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</si>
  <si>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</si>
  <si>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</si>
  <si>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</si>
  <si>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</si>
  <si>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</si>
  <si>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</si>
  <si>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</si>
  <si>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</si>
  <si>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</si>
  <si>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</si>
  <si>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</si>
  <si>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</si>
  <si>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</si>
  <si>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</si>
  <si>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</si>
  <si>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</si>
  <si>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</si>
  <si>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</si>
  <si>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</si>
  <si>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</si>
  <si>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</si>
  <si>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</si>
  <si>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</si>
  <si>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</si>
  <si>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</si>
  <si>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</si>
  <si>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</si>
  <si>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</si>
  <si>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</si>
  <si>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</si>
  <si>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</si>
  <si>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</si>
  <si>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</si>
  <si>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</si>
  <si>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</si>
  <si>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</si>
  <si>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</si>
  <si>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</si>
  <si>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</si>
  <si>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</si>
  <si>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</si>
  <si>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</si>
  <si>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</si>
  <si>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</si>
  <si>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</si>
  <si>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</si>
  <si>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</si>
  <si>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</si>
  <si>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</si>
  <si>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</si>
  <si>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</si>
  <si>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</si>
  <si>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</si>
  <si>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</si>
  <si>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</si>
  <si>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</si>
  <si>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</si>
  <si>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</si>
  <si>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</si>
  <si>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</si>
  <si>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</si>
  <si>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</si>
  <si>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</si>
  <si>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</si>
  <si>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</si>
  <si>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</si>
  <si>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</si>
  <si>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</si>
  <si>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</si>
  <si>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</si>
  <si>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</si>
  <si>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</si>
  <si>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</si>
  <si>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</si>
  <si>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</si>
  <si>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</si>
  <si>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</si>
  <si>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</si>
  <si>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</si>
  <si>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</si>
  <si>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</si>
  <si>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</si>
  <si>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</si>
  <si>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</si>
  <si>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</si>
  <si>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</si>
  <si>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</si>
  <si>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</si>
  <si>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</si>
  <si>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</si>
  <si>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</si>
  <si>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</si>
  <si>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</si>
  <si>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</si>
  <si>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</si>
  <si>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</si>
  <si>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</si>
  <si>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</si>
  <si>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</si>
  <si>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</si>
  <si>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</si>
  <si>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</si>
  <si>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</si>
  <si>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</si>
  <si>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</si>
  <si>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</si>
  <si>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</si>
  <si>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</si>
  <si>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</si>
  <si>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</si>
  <si>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</si>
  <si>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</si>
  <si>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</si>
  <si>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</si>
  <si>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</si>
  <si>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</si>
  <si>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</si>
  <si>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</si>
  <si>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</si>
  <si>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</si>
  <si>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</si>
  <si>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</si>
  <si>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</si>
  <si>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</si>
  <si>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</si>
  <si>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</si>
  <si>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</si>
  <si>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</si>
  <si>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</si>
  <si>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</si>
  <si>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</si>
  <si>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</si>
  <si>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</si>
  <si>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</si>
  <si>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</si>
  <si>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</si>
  <si>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</si>
  <si>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</si>
  <si>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</si>
  <si>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</si>
  <si>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</si>
  <si>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</si>
  <si>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</si>
  <si>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</si>
  <si>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</si>
  <si>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</si>
  <si>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</si>
  <si>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</si>
  <si>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</si>
  <si>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</si>
  <si>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</si>
  <si>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</si>
  <si>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</si>
  <si>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</si>
  <si>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</si>
  <si>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</si>
  <si>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</si>
  <si>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</si>
  <si>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</si>
  <si>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</si>
  <si>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</si>
  <si>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</si>
  <si>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</si>
  <si>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</si>
  <si>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</si>
  <si>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</si>
  <si>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</si>
  <si>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</si>
  <si>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</si>
  <si>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</si>
  <si>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</si>
  <si>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</si>
  <si>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</si>
  <si>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</si>
  <si>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</si>
  <si>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</si>
  <si>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</si>
  <si>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</si>
  <si>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</si>
  <si>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</si>
  <si>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</si>
  <si>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</si>
  <si>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</si>
  <si>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</si>
  <si>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</si>
  <si>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</si>
  <si>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</si>
  <si>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</si>
  <si>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</si>
  <si>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</si>
  <si>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</si>
  <si>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</si>
  <si>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</si>
  <si>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</si>
  <si>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</si>
  <si>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</si>
  <si>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</si>
  <si>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</si>
  <si>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</si>
  <si>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</si>
  <si>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</si>
  <si>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</si>
  <si>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</si>
  <si>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</si>
  <si>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</si>
  <si>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</si>
  <si>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</si>
  <si>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</si>
  <si>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</si>
  <si>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</si>
  <si>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</si>
  <si>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</si>
  <si>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</si>
  <si>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</si>
  <si>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</si>
  <si>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</si>
  <si>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</si>
  <si>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</si>
  <si>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</si>
  <si>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</si>
  <si>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</si>
  <si>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</si>
  <si>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</si>
  <si>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</si>
  <si>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</si>
  <si>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</si>
  <si>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</si>
  <si>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</si>
  <si>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</si>
  <si>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</si>
  <si>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</si>
  <si>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</si>
  <si>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</si>
  <si>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</si>
  <si>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</si>
  <si>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</si>
  <si>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</si>
  <si>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</si>
  <si>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</si>
  <si>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</si>
  <si>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</si>
  <si>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</si>
  <si>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</si>
  <si>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</si>
  <si>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</si>
  <si>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</si>
  <si>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</si>
  <si>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</si>
  <si>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</si>
  <si>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</si>
  <si>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</si>
  <si>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</si>
  <si>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</si>
  <si>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</si>
  <si>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</si>
  <si>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</si>
  <si>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</si>
  <si>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</si>
  <si>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</si>
  <si>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</si>
  <si>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</si>
  <si>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</si>
  <si>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</si>
  <si>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</si>
  <si>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</si>
  <si>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</si>
  <si>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</si>
  <si>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</si>
  <si>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</si>
  <si>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</si>
  <si>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</si>
  <si>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</si>
  <si>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</si>
  <si>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</si>
  <si>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</si>
  <si>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</si>
  <si>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</si>
  <si>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</si>
  <si>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</si>
  <si>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</si>
  <si>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</si>
  <si>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</si>
  <si>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</si>
  <si>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</si>
  <si>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</si>
  <si>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</si>
  <si>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</si>
  <si>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</si>
  <si>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</si>
  <si>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</si>
  <si>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</si>
  <si>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</si>
  <si>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</si>
  <si>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</si>
  <si>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</si>
  <si>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</si>
  <si>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</si>
  <si>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</si>
  <si>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</si>
  <si>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</si>
  <si>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</si>
  <si>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</si>
  <si>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</si>
  <si>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</si>
  <si>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</si>
  <si>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</si>
  <si>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</si>
  <si>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</si>
  <si>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</si>
  <si>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</si>
  <si>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</si>
  <si>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</si>
  <si>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</si>
  <si>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</si>
  <si>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</si>
  <si>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</si>
  <si>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</si>
  <si>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</si>
  <si>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</si>
  <si>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</si>
  <si>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</si>
  <si>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</si>
  <si>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</si>
  <si>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</si>
  <si>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</si>
  <si>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</si>
  <si>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</si>
  <si>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</si>
  <si>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</si>
  <si>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</si>
  <si>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</si>
  <si>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</si>
  <si>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</si>
  <si>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</si>
  <si>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</si>
  <si>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</si>
  <si>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</si>
  <si>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</si>
  <si>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</si>
  <si>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</si>
  <si>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</si>
  <si>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</si>
  <si>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</si>
  <si>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</si>
  <si>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</si>
  <si>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</si>
  <si>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</si>
  <si>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</si>
  <si>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</si>
  <si>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</si>
  <si>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</si>
  <si>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</si>
  <si>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</si>
  <si>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</si>
  <si>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</si>
  <si>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</si>
  <si>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</si>
  <si>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</si>
  <si>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</si>
  <si>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</si>
  <si>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</si>
  <si>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</si>
  <si>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</si>
  <si>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</si>
  <si>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</si>
  <si>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</si>
  <si>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</si>
  <si>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</si>
  <si>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</si>
  <si>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</si>
  <si>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</si>
  <si>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</si>
  <si>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</si>
  <si>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</si>
  <si>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</si>
  <si>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</si>
  <si>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</si>
  <si>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</si>
  <si>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</si>
  <si>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</si>
  <si>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</si>
  <si>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</si>
  <si>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</si>
  <si>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</si>
  <si>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</si>
  <si>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</si>
  <si>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</si>
  <si>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</si>
  <si>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</si>
  <si>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</si>
  <si>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</si>
  <si>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</si>
  <si>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</si>
  <si>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</si>
  <si>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</si>
  <si>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</si>
  <si>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</si>
  <si>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</si>
  <si>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</si>
  <si>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</si>
  <si>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</si>
  <si>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</si>
  <si>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</si>
  <si>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</si>
  <si>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</si>
  <si>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</si>
  <si>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</si>
  <si>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</si>
  <si>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</si>
  <si>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</si>
  <si>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</si>
  <si>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</si>
  <si>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</si>
  <si>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</si>
  <si>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</si>
  <si>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</si>
  <si>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</si>
  <si>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</si>
  <si>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</si>
  <si>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</si>
  <si>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</si>
  <si>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</si>
  <si>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</si>
  <si>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</si>
  <si>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</si>
  <si>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</si>
  <si>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</si>
  <si>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</si>
  <si>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</si>
  <si>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</si>
  <si>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</si>
  <si>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</si>
  <si>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</si>
  <si>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</si>
  <si>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</si>
  <si>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</si>
  <si>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</si>
  <si>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</si>
  <si>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</si>
  <si>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</si>
  <si>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</si>
  <si>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</si>
  <si>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</si>
  <si>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</si>
  <si>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</si>
  <si>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</si>
  <si>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</si>
  <si>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</si>
  <si>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</si>
  <si>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</si>
  <si>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</si>
  <si>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</si>
  <si>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</si>
  <si>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</si>
  <si>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</si>
  <si>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</si>
  <si>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</si>
  <si>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</si>
  <si>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</si>
  <si>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</si>
  <si>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</si>
  <si>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</si>
  <si>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</si>
  <si>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</si>
  <si>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</si>
  <si>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</si>
  <si>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</si>
  <si>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</si>
  <si>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</si>
  <si>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</si>
  <si>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</si>
  <si>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</si>
  <si>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</si>
  <si>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</si>
  <si>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</si>
  <si>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</si>
  <si>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</si>
  <si>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</si>
  <si>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</si>
  <si>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</si>
  <si>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</si>
  <si>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</si>
  <si>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</si>
  <si>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</si>
  <si>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</si>
  <si>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</si>
  <si>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</si>
  <si>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</si>
  <si>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</si>
  <si>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</si>
  <si>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</si>
  <si>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</si>
  <si>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</si>
  <si>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</si>
  <si>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</si>
  <si>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</si>
  <si>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</si>
  <si>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</si>
  <si>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</si>
  <si>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</si>
  <si>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</si>
  <si>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</si>
  <si>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</si>
  <si>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</si>
  <si>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</si>
  <si>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</si>
  <si>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</si>
  <si>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</si>
  <si>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</si>
  <si>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</si>
  <si>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</si>
  <si>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</si>
  <si>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</si>
  <si>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</si>
  <si>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</si>
  <si>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</si>
  <si>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</si>
  <si>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</si>
  <si>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</si>
  <si>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</si>
  <si>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</si>
  <si>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</si>
  <si>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</si>
  <si>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</si>
  <si>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</si>
  <si>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</si>
  <si>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</si>
  <si>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</si>
  <si>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</si>
  <si>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</si>
  <si>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</si>
  <si>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</si>
  <si>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</si>
  <si>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</si>
  <si>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</si>
  <si>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</si>
  <si>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</si>
  <si>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</si>
  <si>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</si>
  <si>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</si>
  <si>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</si>
  <si>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</si>
  <si>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</si>
  <si>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</si>
  <si>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</si>
  <si>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</si>
  <si>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</si>
  <si>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</si>
  <si>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</si>
  <si>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</si>
  <si>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</si>
  <si>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</si>
  <si>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</si>
  <si>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</si>
  <si>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</si>
  <si>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</si>
  <si>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</si>
  <si>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</si>
  <si>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</si>
  <si>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</si>
  <si>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</si>
  <si>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</si>
  <si>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</si>
  <si>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</si>
  <si>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</si>
  <si>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</si>
  <si>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</si>
  <si>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</si>
  <si>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</si>
  <si>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</si>
  <si>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</si>
  <si>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</si>
  <si>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</si>
  <si>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</si>
  <si>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</si>
  <si>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</si>
  <si>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</si>
  <si>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</si>
  <si>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</si>
  <si>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</si>
  <si>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</si>
  <si>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</si>
  <si>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</si>
  <si>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</si>
  <si>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</si>
  <si>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</si>
  <si>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</si>
  <si>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</si>
  <si>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</si>
  <si>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</si>
  <si>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</si>
  <si>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</si>
  <si>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</si>
  <si>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</si>
  <si>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</si>
  <si>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</si>
  <si>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</si>
  <si>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</si>
  <si>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</si>
  <si>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</si>
  <si>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</si>
  <si>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</si>
  <si>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</si>
  <si>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</si>
  <si>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</si>
  <si>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</si>
  <si>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</si>
  <si>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</si>
  <si>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</si>
  <si>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</si>
  <si>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</si>
  <si>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</si>
  <si>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</si>
  <si>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</si>
  <si>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</si>
  <si>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</si>
  <si>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</si>
  <si>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</si>
  <si>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</si>
  <si>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</si>
  <si>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</si>
  <si>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</si>
  <si>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</si>
  <si>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</si>
  <si>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</si>
  <si>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</si>
  <si>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</si>
  <si>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</si>
  <si>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</si>
  <si>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</si>
  <si>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</si>
  <si>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</si>
  <si>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</si>
  <si>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</si>
  <si>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</si>
  <si>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</si>
  <si>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</si>
  <si>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</si>
  <si>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</si>
  <si>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</si>
  <si>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</si>
  <si>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</si>
  <si>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</si>
  <si>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</si>
  <si>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</si>
  <si>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</si>
  <si>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</si>
  <si>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</si>
  <si>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</si>
  <si>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</si>
  <si>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</si>
  <si>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</si>
  <si>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</si>
  <si>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</si>
  <si>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</si>
  <si>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</si>
  <si>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</si>
  <si>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</si>
  <si>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</si>
  <si>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</si>
  <si>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</si>
  <si>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</si>
  <si>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</si>
  <si>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</si>
  <si>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</si>
  <si>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</si>
  <si>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</si>
  <si>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</si>
  <si>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</si>
  <si>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</si>
  <si>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</si>
  <si>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</si>
  <si>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</si>
  <si>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</si>
  <si>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</si>
  <si>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</si>
  <si>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</si>
  <si>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</si>
  <si>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</si>
  <si>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</si>
  <si>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</si>
  <si>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</si>
  <si>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</si>
  <si>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</si>
  <si>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</si>
  <si>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</si>
  <si>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</si>
  <si>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</si>
  <si>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</si>
  <si>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</si>
  <si>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</si>
  <si>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</si>
  <si>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</si>
  <si>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</si>
  <si>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</si>
  <si>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</si>
  <si>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</si>
  <si>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</si>
  <si>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</si>
  <si>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</si>
  <si>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</si>
  <si>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</si>
  <si>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</si>
  <si>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</si>
  <si>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</si>
  <si>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</si>
  <si>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</si>
  <si>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</si>
  <si>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</si>
  <si>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</si>
  <si>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</si>
  <si>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</si>
  <si>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</si>
  <si>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</si>
  <si>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</si>
  <si>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</si>
  <si>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</si>
  <si>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</si>
  <si>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</si>
  <si>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</si>
  <si>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</si>
  <si>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</si>
  <si>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</si>
  <si>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</si>
  <si>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</si>
  <si>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</si>
  <si>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</si>
  <si>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</si>
  <si>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</si>
  <si>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</si>
  <si>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</si>
  <si>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</si>
  <si>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</si>
  <si>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</si>
  <si>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</si>
  <si>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</si>
  <si>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</si>
  <si>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</si>
  <si>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</si>
  <si>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</si>
  <si>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</si>
  <si>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</si>
  <si>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</si>
  <si>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</si>
  <si>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</si>
  <si>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</si>
  <si>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</si>
  <si>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</si>
  <si>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</si>
  <si>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</si>
  <si>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</si>
  <si>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</si>
  <si>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</si>
  <si>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</si>
  <si>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</si>
  <si>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</si>
  <si>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</si>
  <si>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</si>
  <si>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</si>
  <si>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</si>
  <si>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</si>
  <si>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</si>
  <si>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</si>
  <si>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</si>
  <si>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</si>
  <si>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</si>
  <si>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</si>
  <si>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</si>
  <si>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</si>
  <si>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</si>
  <si>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</si>
  <si>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</si>
  <si>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</si>
  <si>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</si>
  <si>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</si>
  <si>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</si>
  <si>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</si>
  <si>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</si>
  <si>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</si>
  <si>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</si>
  <si>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</si>
  <si>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</si>
  <si>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</si>
  <si>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</si>
  <si>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</si>
  <si>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</si>
  <si>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</si>
  <si>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</si>
  <si>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</si>
  <si>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</si>
  <si>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</si>
  <si>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</si>
  <si>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</si>
  <si>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</si>
  <si>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</si>
  <si>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</si>
  <si>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</si>
  <si>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</si>
  <si>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</si>
  <si>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</si>
  <si>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</si>
  <si>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</si>
  <si>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</si>
  <si>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</si>
  <si>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</si>
  <si>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</si>
  <si>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</si>
  <si>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</si>
  <si>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</si>
  <si>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</si>
  <si>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</si>
  <si>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</si>
  <si>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</si>
  <si>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</si>
  <si>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</si>
  <si>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</si>
  <si>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</si>
  <si>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</si>
  <si>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</si>
  <si>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</si>
  <si>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</si>
  <si>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</si>
  <si>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</si>
  <si>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</si>
  <si>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</si>
  <si>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</si>
  <si>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</si>
  <si>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</si>
  <si>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</si>
  <si>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</si>
  <si>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</si>
  <si>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</si>
  <si>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</si>
  <si>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</si>
  <si>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</si>
  <si>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</si>
  <si>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</si>
  <si>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</si>
  <si>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</si>
  <si>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</si>
  <si>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</si>
  <si>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</si>
  <si>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</si>
  <si>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</si>
  <si>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</si>
  <si>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</si>
  <si>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</si>
  <si>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</si>
  <si>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</si>
  <si>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</si>
  <si>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</si>
  <si>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</si>
  <si>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</si>
  <si>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</si>
  <si>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</si>
  <si>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</si>
  <si>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</si>
  <si>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</si>
  <si>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</si>
  <si>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</si>
  <si>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</si>
  <si>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</si>
  <si>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</si>
  <si>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</si>
  <si>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</si>
  <si>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</si>
  <si>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</si>
  <si>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</si>
  <si>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</si>
  <si>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</si>
  <si>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</si>
  <si>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</si>
  <si>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</si>
  <si>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</si>
  <si>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</si>
  <si>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</si>
  <si>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</si>
  <si>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</si>
  <si>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</si>
  <si>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</si>
  <si>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</si>
  <si>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</si>
  <si>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</si>
  <si>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</si>
  <si>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</si>
  <si>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</si>
  <si>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</si>
  <si>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</si>
  <si>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</si>
  <si>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</si>
  <si>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</si>
  <si>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</si>
  <si>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</si>
  <si>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</si>
  <si>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</si>
  <si>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</si>
  <si>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</si>
  <si>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</si>
  <si>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</si>
  <si>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</si>
  <si>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</si>
  <si>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</si>
  <si>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</si>
  <si>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</si>
  <si>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</si>
  <si>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</si>
  <si>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</si>
  <si>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</si>
  <si>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</si>
  <si>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</si>
  <si>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</si>
  <si>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</si>
  <si>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</si>
  <si>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</si>
  <si>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</si>
  <si>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</si>
  <si>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</si>
  <si>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</si>
  <si>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</si>
  <si>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</si>
  <si>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</si>
  <si>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</si>
  <si>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</si>
  <si>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</si>
  <si>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</si>
  <si>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</si>
  <si>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</si>
  <si>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</si>
  <si>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</si>
  <si>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</si>
  <si>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</si>
  <si>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</si>
  <si>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</si>
  <si>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</si>
  <si>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</si>
  <si>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</si>
  <si>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</si>
  <si>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</si>
  <si>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</si>
  <si>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</si>
  <si>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</si>
  <si>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</si>
  <si>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</si>
  <si>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</si>
  <si>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</si>
  <si>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</si>
  <si>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</si>
  <si>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</si>
  <si>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</si>
  <si>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</si>
  <si>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</si>
  <si>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</si>
  <si>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</si>
  <si>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</si>
  <si>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</si>
  <si>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</si>
  <si>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</si>
  <si>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</si>
  <si>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</si>
  <si>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</si>
  <si>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</si>
  <si>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</si>
  <si>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</si>
  <si>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</si>
  <si>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</si>
  <si>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</si>
  <si>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</si>
  <si>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</si>
  <si>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</si>
  <si>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</si>
  <si>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</si>
  <si>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</si>
  <si>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</si>
  <si>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</si>
  <si>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</si>
  <si>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</si>
  <si>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</si>
  <si>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</si>
  <si>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</si>
  <si>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</si>
  <si>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</si>
  <si>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</si>
  <si>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</si>
  <si>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</si>
  <si>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</si>
  <si>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</si>
  <si>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</si>
  <si>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</si>
  <si>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</si>
  <si>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</si>
  <si>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</si>
  <si>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</si>
  <si>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</si>
  <si>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</si>
  <si>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</si>
  <si>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</si>
  <si>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</si>
  <si>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</si>
  <si>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</si>
  <si>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</si>
  <si>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</si>
  <si>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</si>
  <si>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</si>
  <si>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</si>
  <si>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</si>
  <si>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</si>
  <si>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</si>
  <si>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</si>
  <si>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</si>
  <si>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</si>
  <si>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</si>
  <si>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</si>
  <si>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</si>
  <si>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</si>
  <si>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</si>
  <si>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</si>
  <si>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</si>
  <si>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</si>
  <si>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</si>
  <si>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</si>
  <si>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</si>
  <si>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</si>
  <si>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</si>
  <si>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</si>
  <si>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</si>
  <si>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</si>
  <si>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</si>
  <si>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</si>
  <si>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</si>
  <si>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</si>
  <si>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</si>
  <si>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</si>
  <si>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</si>
  <si>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</si>
  <si>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</si>
  <si>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</si>
  <si>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</si>
  <si>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</si>
  <si>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</si>
  <si>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</si>
  <si>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</si>
  <si>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</si>
  <si>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</si>
  <si>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</si>
  <si>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</si>
  <si>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</si>
  <si>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</si>
  <si>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</si>
  <si>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</si>
  <si>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</si>
  <si>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</si>
  <si>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</si>
  <si>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</si>
  <si>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</si>
  <si>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</si>
  <si>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</si>
  <si>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</si>
  <si>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</si>
  <si>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</si>
  <si>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</si>
  <si>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</si>
  <si>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</si>
  <si>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</si>
  <si>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</si>
  <si>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</si>
  <si>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</si>
  <si>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</si>
  <si>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</si>
  <si>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</si>
  <si>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</si>
  <si>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</si>
  <si>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</si>
  <si>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</si>
  <si>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</si>
  <si>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</si>
  <si>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</si>
  <si>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</si>
  <si>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</si>
  <si>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</si>
  <si>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</si>
  <si>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</si>
  <si>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</si>
  <si>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</si>
  <si>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</si>
  <si>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</si>
  <si>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</si>
  <si>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</si>
  <si>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</si>
  <si>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</si>
  <si>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</si>
  <si>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</si>
  <si>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</si>
  <si>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</si>
  <si>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</si>
  <si>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</si>
  <si>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</si>
  <si>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</si>
  <si>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</si>
  <si>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</si>
  <si>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</si>
  <si>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</si>
  <si>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</si>
  <si>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</si>
  <si>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</si>
  <si>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</si>
  <si>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</si>
  <si>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</si>
  <si>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</si>
  <si>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</si>
  <si>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</si>
  <si>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</si>
  <si>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</si>
  <si>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</si>
  <si>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</si>
  <si>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</si>
  <si>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</si>
  <si>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</si>
  <si>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</si>
  <si>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</si>
  <si>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</si>
  <si>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</si>
  <si>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</si>
  <si>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</si>
  <si>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</si>
  <si>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</si>
  <si>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</si>
  <si>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</si>
  <si>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</si>
  <si>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</si>
  <si>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</si>
  <si>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</si>
  <si>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</si>
  <si>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</si>
  <si>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</si>
  <si>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</si>
  <si>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</si>
  <si>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</si>
  <si>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</si>
  <si>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</si>
  <si>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</si>
  <si>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</si>
  <si>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</si>
  <si>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</si>
  <si>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</si>
  <si>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</si>
  <si>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</si>
  <si>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</si>
  <si>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</si>
  <si>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</si>
  <si>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</si>
  <si>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</si>
  <si>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</si>
  <si>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</si>
  <si>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</si>
  <si>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</si>
  <si>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</si>
  <si>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</si>
  <si>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</si>
  <si>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</si>
  <si>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</si>
  <si>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</si>
  <si>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</si>
  <si>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</si>
  <si>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</si>
  <si>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</si>
  <si>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</si>
  <si>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</si>
  <si>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</si>
  <si>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</si>
  <si>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</si>
  <si>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</si>
  <si>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</si>
  <si>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</si>
  <si>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</si>
  <si>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</si>
  <si>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</si>
  <si>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</si>
  <si>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</si>
  <si>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</si>
  <si>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</si>
  <si>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</si>
  <si>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</si>
  <si>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</si>
  <si>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</si>
  <si>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</si>
  <si>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</si>
  <si>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</si>
  <si>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</si>
  <si>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</si>
  <si>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</si>
  <si>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</si>
  <si>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</si>
  <si>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</si>
  <si>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</si>
  <si>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</si>
  <si>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</si>
  <si>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</si>
  <si>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</si>
  <si>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</si>
  <si>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</si>
  <si>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</si>
  <si>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</si>
  <si>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</si>
  <si>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</si>
  <si>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</si>
  <si>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</si>
  <si>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</si>
  <si>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</si>
  <si>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</si>
  <si>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</si>
  <si>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</si>
  <si>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</si>
  <si>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</si>
  <si>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</si>
  <si>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</si>
  <si>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</si>
  <si>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</si>
  <si>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</si>
  <si>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</si>
  <si>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</si>
  <si>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</si>
  <si>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</si>
  <si>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</si>
  <si>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</si>
  <si>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</si>
  <si>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</si>
  <si>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</si>
  <si>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</si>
  <si>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</si>
  <si>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</si>
  <si>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</si>
  <si>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</si>
  <si>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</si>
  <si>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</si>
  <si>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</si>
  <si>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</si>
  <si>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</si>
  <si>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</si>
  <si>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</si>
  <si>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</si>
  <si>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</si>
  <si>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</si>
  <si>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</si>
  <si>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</si>
  <si>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</si>
  <si>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</si>
  <si>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</si>
  <si>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</si>
  <si>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</si>
  <si>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</si>
  <si>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</si>
  <si>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</si>
  <si>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</si>
  <si>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</si>
  <si>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</si>
  <si>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</si>
  <si>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</si>
  <si>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</si>
  <si>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</si>
  <si>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</si>
  <si>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</si>
  <si>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</si>
  <si>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</si>
  <si>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</si>
  <si>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</si>
  <si>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</si>
  <si>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</si>
  <si>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</si>
  <si>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</si>
  <si>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</si>
  <si>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</si>
  <si>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</si>
  <si>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</si>
  <si>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</si>
  <si>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</si>
  <si>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</si>
  <si>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</si>
  <si>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</si>
  <si>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</si>
  <si>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</si>
  <si>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</si>
  <si>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</si>
  <si>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</si>
  <si>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</si>
  <si>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</si>
  <si>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</si>
  <si>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</si>
  <si>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</si>
  <si>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</si>
  <si>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</si>
  <si>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</si>
  <si>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</si>
  <si>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</si>
  <si>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</si>
  <si>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</si>
  <si>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</si>
  <si>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</si>
  <si>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</si>
  <si>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</si>
  <si>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</si>
  <si>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</si>
  <si>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</si>
  <si>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</si>
  <si>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</si>
  <si>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</si>
  <si>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</si>
  <si>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</si>
  <si>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</si>
  <si>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</si>
  <si>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</si>
  <si>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</si>
  <si>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</si>
  <si>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</si>
  <si>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</si>
  <si>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</si>
  <si>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</si>
  <si>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</si>
  <si>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</si>
  <si>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</si>
  <si>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</si>
  <si>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</si>
  <si>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</si>
  <si>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</si>
  <si>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</si>
  <si>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</si>
  <si>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</si>
  <si>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</si>
  <si>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</si>
  <si>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</si>
  <si>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</si>
  <si>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</si>
  <si>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</si>
  <si>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</si>
  <si>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</si>
  <si>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</si>
  <si>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</si>
  <si>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</si>
  <si>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</si>
  <si>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</si>
  <si>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</si>
  <si>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</si>
  <si>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</si>
  <si>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</si>
  <si>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</si>
  <si>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</si>
  <si>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</si>
  <si>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</si>
  <si>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</si>
  <si>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</si>
  <si>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</si>
  <si>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</si>
  <si>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</si>
  <si>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</si>
  <si>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</si>
  <si>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</si>
  <si>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</si>
  <si>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</si>
  <si>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</si>
  <si>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</si>
  <si>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</si>
  <si>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</si>
  <si>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</si>
  <si>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</si>
  <si>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</si>
  <si>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</si>
  <si>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</si>
  <si>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</si>
  <si>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</si>
  <si>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</si>
  <si>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</si>
  <si>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</si>
  <si>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</si>
  <si>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</si>
  <si>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</si>
  <si>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</si>
  <si>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</si>
  <si>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</si>
  <si>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</si>
  <si>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</si>
  <si>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</si>
  <si>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</si>
  <si>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</si>
  <si>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</si>
  <si>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</si>
  <si>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</si>
  <si>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</si>
  <si>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</si>
  <si>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</si>
  <si>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</si>
  <si>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</si>
  <si>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</si>
  <si>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</si>
  <si>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</si>
  <si>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</si>
  <si>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</si>
  <si>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</si>
  <si>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</si>
  <si>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</si>
  <si>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</si>
  <si>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</si>
  <si>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</si>
  <si>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</si>
  <si>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</si>
  <si>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</si>
  <si>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</si>
  <si>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</si>
  <si>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</si>
  <si>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</si>
  <si>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</si>
  <si>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</si>
  <si>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</si>
  <si>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</si>
  <si>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</si>
  <si>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</si>
  <si>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</si>
  <si>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</si>
  <si>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</si>
  <si>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</si>
  <si>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</si>
  <si>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</si>
  <si>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</si>
  <si>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</si>
  <si>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</si>
  <si>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</si>
  <si>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</si>
  <si>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</si>
  <si>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</si>
  <si>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</si>
  <si>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</si>
  <si>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</si>
  <si>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</si>
  <si>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</si>
  <si>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</si>
  <si>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</si>
  <si>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</si>
  <si>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</si>
  <si>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</si>
  <si>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</si>
  <si>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</si>
  <si>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</si>
  <si>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</si>
  <si>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</si>
  <si>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</si>
  <si>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</si>
  <si>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</si>
  <si>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</si>
  <si>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</si>
  <si>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</si>
  <si>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</si>
  <si>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</si>
  <si>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</si>
  <si>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</si>
  <si>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</si>
  <si>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</si>
  <si>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</si>
  <si>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</si>
  <si>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</si>
  <si>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</si>
  <si>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</si>
  <si>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</si>
  <si>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</si>
  <si>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</si>
  <si>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</si>
  <si>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</si>
  <si>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</si>
  <si>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</si>
  <si>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</si>
  <si>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</si>
  <si>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</si>
  <si>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</si>
  <si>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</si>
  <si>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</si>
  <si>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</si>
  <si>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</si>
  <si>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</si>
  <si>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</si>
  <si>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</si>
  <si>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</si>
  <si>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</si>
  <si>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</si>
  <si>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</si>
  <si>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</si>
  <si>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</si>
  <si>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</si>
  <si>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</si>
  <si>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</si>
  <si>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</si>
  <si>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</si>
  <si>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</si>
  <si>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</si>
  <si>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</si>
  <si>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</si>
  <si>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</si>
  <si>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</si>
  <si>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</si>
  <si>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</si>
  <si>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</si>
  <si>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</si>
  <si>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</si>
  <si>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</si>
  <si>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</si>
  <si>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</si>
  <si>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</si>
  <si>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</si>
  <si>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</si>
  <si>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</si>
  <si>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</si>
  <si>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</si>
  <si>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</si>
  <si>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</si>
  <si>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</si>
  <si>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</si>
  <si>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</si>
  <si>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</si>
  <si>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</si>
  <si>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</si>
  <si>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</si>
  <si>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</si>
  <si>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</si>
  <si>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</si>
  <si>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</si>
  <si>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</si>
  <si>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</si>
  <si>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</si>
  <si>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</si>
  <si>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</si>
  <si>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</si>
  <si>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</si>
  <si>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</si>
  <si>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</si>
  <si>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</si>
  <si>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</si>
  <si>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</si>
  <si>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</si>
  <si>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</si>
  <si>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</si>
  <si>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</si>
  <si>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</si>
  <si>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</si>
  <si>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</si>
  <si>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</si>
  <si>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</si>
  <si>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</si>
  <si>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</si>
  <si>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</si>
  <si>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</si>
  <si>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</si>
  <si>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</si>
  <si>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</si>
  <si>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</si>
  <si>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</si>
  <si>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</si>
  <si>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</si>
  <si>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</si>
  <si>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</si>
  <si>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</si>
  <si>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</si>
  <si>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</si>
  <si>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</si>
  <si>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</si>
  <si>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</si>
  <si>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</si>
  <si>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</si>
  <si>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</si>
  <si>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</si>
  <si>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</si>
  <si>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</si>
  <si>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</si>
  <si>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</si>
  <si>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</si>
  <si>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</si>
  <si>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</si>
  <si>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</si>
  <si>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</si>
  <si>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</si>
  <si>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</si>
  <si>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</si>
  <si>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</si>
  <si>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</si>
  <si>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</si>
  <si>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</si>
  <si>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</si>
  <si>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</si>
  <si>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</si>
  <si>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</si>
  <si>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</si>
  <si>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</si>
  <si>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</si>
  <si>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</si>
  <si>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</si>
  <si>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</si>
  <si>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</si>
  <si>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</si>
  <si>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</si>
  <si>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</si>
  <si>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</si>
  <si>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</si>
  <si>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</si>
  <si>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</si>
  <si>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</si>
  <si>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</si>
  <si>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</si>
  <si>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</si>
  <si>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</si>
  <si>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</si>
  <si>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</si>
  <si>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</si>
  <si>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</si>
  <si>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</si>
  <si>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</si>
  <si>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</si>
  <si>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</si>
  <si>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</si>
  <si>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</si>
  <si>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</si>
  <si>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</si>
  <si>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</si>
  <si>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</si>
  <si>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</si>
  <si>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</si>
  <si>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</si>
  <si>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</si>
  <si>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</si>
  <si>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</si>
  <si>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</si>
  <si>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</si>
  <si>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</si>
  <si>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</si>
  <si>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</si>
  <si>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</si>
  <si>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</si>
  <si>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</si>
  <si>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</si>
  <si>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</si>
  <si>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</si>
  <si>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</si>
  <si>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</si>
  <si>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</si>
  <si>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</si>
  <si>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</si>
  <si>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</si>
  <si>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</si>
  <si>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</si>
  <si>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</si>
  <si>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</si>
  <si>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</si>
  <si>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</si>
  <si>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</si>
  <si>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</si>
  <si>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</si>
  <si>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</si>
  <si>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</si>
  <si>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</si>
  <si>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</si>
  <si>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</si>
  <si>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</si>
  <si>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</si>
  <si>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</si>
  <si>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</si>
  <si>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</si>
  <si>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</si>
  <si>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</si>
  <si>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</si>
  <si>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</si>
  <si>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</si>
  <si>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</si>
  <si>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</si>
  <si>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</si>
  <si>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</si>
  <si>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</si>
  <si>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</si>
  <si>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</si>
  <si>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</si>
  <si>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</si>
  <si>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</si>
  <si>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</si>
  <si>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</si>
  <si>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</si>
  <si>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</si>
  <si>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</si>
  <si>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</si>
  <si>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</si>
  <si>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</si>
  <si>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</si>
  <si>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</si>
  <si>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</si>
  <si>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</si>
  <si>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</si>
  <si>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</si>
  <si>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</si>
  <si>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</si>
  <si>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</si>
  <si>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</si>
  <si>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</si>
  <si>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</si>
  <si>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</si>
  <si>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</si>
  <si>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</si>
  <si>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</si>
  <si>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</si>
  <si>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</si>
  <si>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</si>
  <si>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</si>
  <si>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</si>
  <si>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</si>
  <si>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</si>
  <si>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</si>
  <si>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</si>
  <si>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</si>
  <si>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</si>
  <si>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</si>
  <si>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</si>
  <si>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</si>
  <si>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</si>
  <si>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</si>
  <si>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</si>
  <si>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</si>
  <si>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</si>
  <si>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</si>
  <si>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</si>
  <si>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</si>
  <si>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</si>
  <si>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</si>
  <si>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</si>
  <si>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</si>
  <si>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</si>
  <si>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</si>
  <si>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</si>
  <si>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</si>
  <si>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</si>
  <si>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</si>
  <si>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</si>
  <si>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</si>
  <si>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</si>
  <si>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</si>
  <si>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</si>
  <si>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</si>
  <si>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</si>
  <si>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</si>
  <si>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</si>
  <si>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</si>
  <si>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</si>
  <si>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</si>
  <si>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</si>
  <si>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</si>
  <si>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</si>
  <si>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</si>
  <si>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</si>
  <si>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</si>
  <si>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</si>
  <si>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</si>
  <si>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</si>
  <si>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</si>
  <si>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</si>
  <si>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</si>
  <si>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</si>
  <si>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</si>
  <si>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</si>
  <si>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</si>
  <si>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</si>
  <si>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</si>
  <si>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</si>
  <si>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</si>
  <si>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</si>
  <si>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</si>
  <si>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</si>
  <si>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</si>
  <si>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</si>
  <si>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</si>
  <si>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</si>
  <si>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</si>
  <si>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</si>
  <si>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</si>
  <si>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</si>
  <si>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</si>
  <si>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</si>
  <si>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</si>
  <si>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</si>
  <si>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</si>
  <si>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</si>
  <si>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</si>
  <si>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</si>
  <si>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</si>
  <si>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</si>
  <si>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</si>
  <si>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</si>
  <si>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</si>
  <si>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</si>
  <si>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</si>
  <si>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</si>
  <si>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</si>
  <si>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</si>
  <si>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</si>
  <si>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</si>
  <si>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</si>
  <si>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</si>
  <si>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</si>
  <si>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</si>
  <si>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</si>
  <si>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</si>
  <si>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</si>
  <si>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</si>
  <si>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</si>
  <si>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</si>
  <si>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</si>
  <si>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</si>
  <si>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</si>
  <si>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</si>
  <si>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</si>
  <si>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</si>
  <si>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</si>
  <si>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</si>
  <si>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</si>
  <si>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</si>
  <si>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</si>
  <si>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</si>
  <si>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</si>
  <si>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</si>
  <si>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</si>
  <si>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</si>
  <si>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</si>
  <si>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</si>
  <si>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</si>
  <si>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</si>
  <si>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</si>
  <si>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</si>
  <si>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</si>
  <si>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</si>
  <si>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</si>
  <si>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</si>
  <si>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</si>
  <si>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</si>
  <si>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</si>
  <si>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</si>
  <si>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</si>
  <si>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</si>
  <si>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</si>
  <si>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</si>
  <si>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</si>
  <si>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</si>
  <si>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</si>
  <si>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</si>
  <si>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</si>
  <si>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</si>
  <si>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</si>
  <si>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</si>
  <si>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</si>
  <si>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</si>
  <si>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</si>
  <si>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</si>
  <si>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</si>
  <si>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</si>
  <si>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</si>
  <si>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</si>
  <si>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</si>
  <si>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</si>
  <si>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</si>
  <si>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</si>
  <si>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</si>
  <si>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</si>
  <si>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</si>
  <si>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</si>
  <si>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</si>
  <si>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</si>
  <si>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</si>
  <si>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</si>
  <si>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</si>
  <si>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</si>
  <si>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</si>
  <si>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</si>
  <si>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</si>
  <si>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</si>
  <si>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</si>
  <si>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</si>
  <si>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</si>
  <si>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</si>
  <si>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</si>
  <si>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</si>
  <si>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</si>
  <si>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</si>
  <si>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</si>
  <si>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</si>
  <si>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</si>
  <si>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</si>
  <si>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</si>
  <si>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</si>
  <si>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</si>
  <si>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</si>
  <si>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</si>
  <si>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</si>
  <si>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</si>
  <si>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</si>
  <si>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</si>
  <si>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</si>
  <si>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</si>
  <si>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</si>
  <si>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</si>
  <si>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</si>
  <si>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</si>
  <si>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</si>
  <si>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</si>
  <si>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</si>
  <si>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</si>
  <si>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</si>
  <si>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</si>
  <si>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</si>
  <si>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</si>
  <si>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</si>
  <si>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</si>
  <si>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</si>
  <si>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</si>
  <si>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</si>
  <si>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</si>
  <si>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</si>
  <si>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</si>
  <si>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</si>
  <si>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</si>
  <si>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</si>
  <si>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</si>
  <si>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</si>
  <si>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</si>
  <si>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</si>
  <si>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</si>
  <si>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</si>
  <si>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</si>
  <si>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</si>
  <si>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</si>
  <si>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</si>
  <si>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</si>
  <si>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</si>
  <si>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</si>
  <si>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</si>
  <si>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</si>
  <si>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</si>
  <si>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</si>
  <si>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</si>
  <si>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</si>
  <si>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</si>
  <si>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</si>
  <si>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</si>
  <si>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</si>
  <si>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</si>
  <si>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</si>
  <si>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</si>
  <si>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</si>
  <si>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</si>
  <si>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</si>
  <si>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</si>
  <si>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</si>
  <si>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</si>
  <si>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</si>
  <si>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</si>
  <si>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</si>
  <si>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</si>
  <si>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</si>
  <si>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</si>
  <si>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</si>
  <si>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</si>
  <si>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</si>
  <si>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</si>
  <si>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</si>
  <si>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</si>
  <si>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</si>
  <si>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</si>
  <si>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</si>
  <si>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</si>
  <si>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</si>
  <si>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</si>
  <si>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</si>
  <si>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</si>
  <si>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</si>
  <si>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</si>
  <si>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</si>
  <si>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</si>
  <si>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</si>
  <si>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</si>
  <si>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</si>
  <si>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</si>
  <si>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</si>
  <si>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</si>
  <si>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</si>
  <si>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</si>
  <si>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</si>
  <si>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</si>
  <si>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</si>
  <si>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</si>
  <si>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</si>
  <si>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</si>
  <si>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</si>
  <si>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</si>
  <si>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</si>
  <si>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</si>
  <si>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</si>
  <si>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</si>
  <si>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</si>
  <si>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</si>
  <si>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</si>
  <si>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</si>
  <si>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</si>
  <si>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</si>
  <si>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</si>
  <si>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</si>
  <si>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</si>
  <si>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</si>
  <si>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</si>
  <si>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</si>
  <si>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</si>
  <si>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</si>
  <si>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</si>
  <si>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</si>
  <si>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</si>
  <si>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</si>
  <si>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</si>
  <si>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</si>
  <si>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</si>
  <si>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</si>
  <si>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</si>
  <si>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</si>
  <si>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</si>
  <si>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</si>
  <si>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</si>
  <si>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</si>
  <si>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</si>
  <si>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</si>
  <si>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</si>
  <si>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</si>
  <si>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</si>
  <si>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</si>
  <si>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</si>
  <si>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</si>
  <si>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</si>
  <si>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</si>
  <si>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</si>
  <si>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</si>
  <si>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</si>
  <si>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</si>
  <si>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</si>
  <si>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</si>
  <si>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</si>
  <si>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</si>
  <si>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</si>
  <si>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</si>
  <si>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</si>
  <si>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</si>
  <si>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</si>
  <si>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</si>
  <si>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</si>
  <si>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</si>
  <si>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</si>
  <si>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</si>
  <si>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</si>
  <si>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</si>
  <si>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</si>
  <si>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</si>
  <si>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</si>
  <si>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</si>
  <si>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</si>
  <si>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</si>
  <si>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</si>
  <si>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</si>
  <si>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</si>
  <si>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</si>
  <si>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</si>
  <si>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</si>
  <si>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</si>
  <si>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</si>
  <si>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</si>
  <si>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</si>
  <si>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</si>
  <si>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</si>
  <si>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</si>
  <si>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</si>
  <si>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</si>
  <si>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</si>
  <si>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</si>
  <si>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</si>
  <si>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</si>
  <si>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</si>
  <si>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</si>
  <si>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</si>
  <si>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</si>
  <si>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</si>
  <si>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</si>
  <si>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</si>
  <si>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</si>
  <si>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</si>
  <si>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</si>
  <si>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</si>
  <si>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</si>
  <si>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</si>
  <si>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</si>
  <si>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</si>
  <si>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</si>
  <si>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</si>
  <si>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</si>
  <si>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</si>
  <si>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</si>
  <si>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</si>
  <si>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</si>
  <si>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</si>
  <si>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</si>
  <si>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</si>
  <si>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</si>
  <si>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</si>
  <si>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</si>
  <si>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</si>
  <si>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</si>
  <si>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</si>
  <si>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</si>
  <si>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</si>
  <si>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</si>
  <si>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</si>
  <si>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</si>
  <si>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</si>
  <si>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</si>
  <si>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</si>
  <si>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</si>
  <si>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</si>
  <si>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</si>
  <si>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</si>
  <si>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</si>
  <si>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</si>
  <si>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</si>
  <si>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</si>
  <si>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</si>
  <si>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</si>
  <si>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</si>
  <si>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</si>
  <si>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</si>
  <si>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</si>
  <si>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</si>
  <si>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</si>
  <si>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</si>
  <si>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</si>
  <si>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</si>
  <si>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</si>
  <si>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</si>
  <si>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</si>
  <si>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</si>
  <si>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</si>
  <si>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</si>
  <si>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</si>
  <si>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</si>
  <si>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</si>
  <si>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</si>
  <si>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</si>
  <si>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</si>
  <si>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</si>
  <si>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</si>
  <si>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</si>
  <si>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</si>
  <si>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</si>
  <si>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</si>
  <si>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</si>
  <si>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</si>
  <si>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</si>
  <si>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</si>
  <si>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</si>
  <si>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</si>
  <si>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</si>
  <si>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</si>
  <si>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</si>
  <si>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</si>
  <si>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</si>
  <si>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</si>
  <si>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</si>
  <si>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</si>
  <si>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</si>
  <si>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</si>
  <si>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</si>
  <si>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</si>
  <si>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</si>
  <si>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</si>
  <si>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</si>
  <si>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</si>
  <si>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</si>
  <si>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</si>
  <si>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</si>
  <si>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</si>
  <si>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</si>
  <si>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</si>
  <si>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</si>
  <si>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</si>
  <si>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</si>
  <si>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</si>
  <si>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</si>
  <si>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</si>
  <si>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</si>
  <si>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</si>
  <si>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</si>
  <si>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</si>
  <si>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</si>
  <si>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</si>
  <si>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</si>
  <si>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</si>
  <si>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</si>
  <si>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</si>
  <si>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</si>
  <si>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</si>
  <si>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</si>
  <si>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</si>
  <si>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</si>
  <si>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</si>
  <si>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</si>
  <si>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</si>
  <si>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</si>
  <si>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</si>
  <si>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</si>
  <si>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</si>
  <si>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</si>
  <si>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</si>
  <si>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</si>
  <si>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</si>
  <si>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</si>
  <si>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</si>
  <si>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</si>
  <si>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</si>
  <si>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</si>
  <si>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</si>
  <si>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</si>
  <si>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</si>
  <si>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</si>
  <si>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</si>
  <si>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</si>
  <si>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</si>
  <si>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</si>
  <si>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</si>
  <si>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</si>
  <si>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</si>
  <si>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</si>
  <si>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</si>
  <si>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</si>
  <si>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</si>
  <si>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</si>
  <si>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</si>
  <si>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</si>
  <si>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</si>
  <si>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</si>
  <si>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</si>
  <si>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</si>
  <si>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</si>
  <si>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</si>
  <si>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</si>
  <si>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</si>
  <si>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</si>
  <si>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</si>
  <si>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</si>
  <si>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</si>
  <si>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</si>
  <si>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</si>
  <si>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</si>
  <si>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</si>
  <si>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</si>
  <si>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</si>
  <si>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</si>
  <si>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</si>
  <si>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</si>
  <si>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</si>
  <si>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</si>
  <si>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</si>
  <si>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</si>
  <si>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</si>
  <si>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</si>
  <si>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</si>
  <si>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</si>
  <si>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</si>
  <si>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</si>
  <si>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</si>
  <si>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</si>
  <si>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</si>
  <si>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</si>
  <si>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</si>
  <si>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</si>
  <si>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</si>
  <si>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</si>
  <si>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</si>
  <si>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</si>
  <si>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</si>
  <si>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</si>
  <si>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</si>
  <si>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</si>
  <si>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</si>
  <si>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</si>
  <si>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</si>
  <si>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</si>
  <si>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</si>
  <si>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</si>
  <si>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</si>
  <si>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</si>
  <si>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</si>
  <si>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</si>
  <si>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</si>
  <si>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</si>
  <si>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</si>
  <si>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</si>
  <si>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</si>
  <si>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</si>
  <si>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</si>
  <si>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</si>
  <si>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</si>
  <si>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</si>
  <si>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</si>
  <si>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</si>
  <si>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</si>
  <si>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</si>
  <si>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</si>
  <si>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</si>
  <si>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</si>
  <si>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</si>
  <si>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</si>
  <si>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</si>
  <si>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</si>
  <si>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</si>
  <si>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</si>
  <si>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</si>
  <si>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</si>
  <si>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</si>
  <si>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</si>
  <si>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</si>
  <si>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</si>
  <si>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</si>
  <si>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</si>
  <si>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</si>
  <si>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</si>
  <si>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</si>
  <si>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</si>
  <si>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</si>
  <si>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</si>
  <si>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</si>
  <si>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</si>
  <si>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</si>
  <si>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</si>
  <si>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</si>
  <si>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</si>
  <si>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</si>
  <si>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</si>
  <si>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</si>
  <si>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</si>
  <si>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</si>
  <si>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</si>
  <si>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</si>
  <si>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</si>
  <si>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</si>
  <si>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</si>
  <si>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</si>
  <si>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</si>
  <si>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</si>
  <si>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</si>
  <si>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</si>
  <si>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</si>
  <si>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</si>
  <si>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</si>
  <si>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</si>
  <si>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</si>
  <si>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</si>
  <si>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</si>
  <si>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</si>
  <si>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</si>
  <si>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</si>
  <si>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</si>
  <si>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</si>
  <si>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</si>
  <si>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</si>
  <si>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</si>
  <si>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</si>
  <si>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</si>
  <si>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</si>
  <si>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</si>
  <si>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</si>
  <si>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</si>
  <si>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</si>
  <si>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</si>
  <si>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</si>
  <si>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</si>
  <si>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</si>
  <si>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</si>
  <si>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</si>
  <si>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</si>
  <si>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</si>
  <si>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</si>
  <si>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</si>
  <si>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</si>
  <si>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</si>
  <si>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</si>
  <si>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</si>
  <si>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</si>
  <si>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</si>
  <si>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</si>
  <si>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</si>
  <si>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</si>
  <si>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</si>
  <si>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</si>
  <si>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</si>
  <si>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</si>
  <si>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</si>
  <si>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</si>
  <si>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</si>
  <si>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</si>
  <si>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</si>
  <si>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</si>
  <si>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</si>
  <si>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</si>
  <si>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</si>
  <si>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</si>
  <si>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</si>
  <si>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</si>
  <si>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</si>
  <si>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</si>
  <si>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</si>
  <si>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</si>
  <si>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</si>
  <si>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</si>
  <si>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</si>
  <si>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</si>
  <si>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</si>
  <si>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</si>
  <si>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</si>
  <si>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</si>
  <si>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</si>
  <si>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</si>
  <si>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</si>
  <si>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</si>
  <si>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</si>
  <si>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</si>
  <si>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</si>
  <si>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</si>
  <si>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</si>
  <si>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</si>
  <si>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</si>
  <si>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</si>
  <si>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</si>
  <si>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</si>
  <si>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</si>
  <si>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</si>
  <si>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</si>
  <si>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</si>
  <si>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</si>
  <si>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</si>
  <si>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</si>
  <si>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</si>
  <si>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</si>
  <si>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</si>
  <si>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</si>
  <si>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</si>
  <si>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</si>
  <si>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</si>
  <si>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</si>
  <si>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</si>
  <si>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</si>
  <si>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</si>
  <si>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</si>
  <si>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</si>
  <si>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</si>
  <si>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</si>
  <si>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</si>
  <si>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</si>
  <si>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</si>
  <si>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</si>
  <si>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</si>
  <si>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</si>
  <si>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</si>
  <si>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</si>
  <si>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</si>
  <si>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</si>
  <si>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</si>
  <si>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</si>
  <si>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</si>
  <si>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</si>
  <si>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</si>
  <si>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</si>
  <si>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</si>
  <si>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</si>
  <si>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</si>
  <si>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</si>
  <si>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</si>
  <si>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</si>
  <si>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</si>
  <si>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</si>
  <si>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</si>
  <si>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</si>
  <si>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</si>
  <si>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</si>
  <si>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</si>
  <si>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</si>
  <si>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</si>
  <si>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</si>
  <si>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</si>
  <si>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</si>
  <si>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</si>
  <si>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</si>
  <si>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</si>
  <si>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</si>
  <si>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</si>
  <si>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</si>
  <si>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</si>
  <si>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</si>
  <si>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</si>
  <si>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</si>
  <si>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</si>
  <si>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</si>
  <si>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</si>
  <si>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</si>
  <si>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</si>
  <si>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</si>
  <si>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</si>
  <si>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</si>
  <si>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</si>
  <si>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</si>
  <si>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</si>
  <si>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</si>
  <si>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</si>
  <si>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</si>
  <si>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</si>
  <si>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</si>
  <si>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</si>
  <si>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</si>
  <si>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</si>
  <si>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</si>
  <si>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</si>
  <si>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</si>
  <si>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</si>
  <si>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</si>
  <si>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</si>
  <si>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</si>
  <si>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</si>
  <si>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</si>
  <si>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</si>
  <si>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</si>
  <si>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</si>
  <si>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</si>
  <si>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</si>
  <si>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</si>
  <si>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</si>
  <si>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</si>
  <si>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</si>
  <si>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</si>
  <si>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</si>
  <si>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</si>
  <si>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</si>
  <si>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</si>
  <si>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</si>
  <si>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</si>
  <si>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</si>
  <si>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</si>
  <si>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</si>
  <si>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</si>
  <si>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</si>
  <si>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</si>
  <si>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</si>
  <si>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</si>
  <si>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</si>
  <si>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</si>
  <si>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</si>
  <si>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</si>
  <si>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</si>
  <si>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</si>
  <si>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</si>
  <si>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</si>
  <si>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</si>
  <si>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</si>
  <si>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</si>
  <si>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</si>
  <si>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</si>
  <si>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</si>
  <si>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</si>
  <si>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</si>
  <si>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</si>
  <si>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</si>
  <si>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</si>
  <si>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</si>
  <si>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</si>
  <si>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</si>
  <si>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</si>
  <si>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</si>
  <si>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</si>
  <si>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</si>
  <si>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</si>
  <si>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</si>
  <si>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</si>
  <si>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</si>
  <si>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</si>
  <si>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</si>
  <si>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</si>
  <si>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</si>
  <si>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</si>
  <si>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</si>
  <si>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</si>
  <si>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</si>
  <si>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</si>
  <si>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</si>
  <si>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</si>
  <si>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</si>
  <si>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</si>
  <si>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</si>
  <si>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</si>
  <si>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</si>
  <si>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</si>
  <si>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</si>
  <si>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</si>
  <si>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</si>
  <si>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</si>
  <si>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</si>
  <si>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</si>
  <si>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</si>
  <si>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</si>
  <si>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</si>
  <si>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</si>
  <si>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</si>
  <si>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</si>
  <si>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</si>
  <si>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</si>
  <si>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</si>
  <si>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</si>
  <si>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</si>
  <si>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</si>
  <si>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</si>
  <si>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</si>
  <si>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</si>
  <si>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</si>
  <si>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</si>
  <si>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</si>
  <si>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</si>
  <si>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</si>
  <si>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</si>
  <si>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</si>
  <si>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</si>
  <si>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</si>
  <si>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</si>
  <si>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</si>
  <si>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</si>
  <si>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</si>
  <si>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</si>
  <si>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</si>
  <si>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</si>
  <si>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</si>
  <si>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</si>
  <si>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</si>
  <si>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</si>
  <si>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</si>
  <si>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</si>
  <si>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</si>
  <si>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</si>
  <si>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</si>
  <si>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</si>
  <si>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</si>
  <si>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</si>
  <si>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</si>
  <si>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</si>
  <si>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</si>
  <si>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</si>
  <si>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</si>
  <si>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</si>
  <si>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</si>
  <si>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</si>
  <si>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</si>
  <si>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</si>
  <si>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</si>
  <si>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</si>
  <si>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</si>
  <si>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</si>
  <si>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</si>
  <si>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</si>
  <si>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</si>
  <si>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</si>
  <si>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</si>
  <si>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</si>
  <si>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</si>
  <si>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</si>
  <si>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</si>
  <si>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</si>
  <si>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</si>
  <si>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</si>
  <si>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</si>
  <si>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</si>
  <si>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</si>
  <si>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</si>
  <si>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</si>
  <si>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</si>
  <si>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</si>
  <si>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</si>
  <si>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</si>
  <si>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</si>
  <si>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</si>
  <si>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</si>
  <si>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</si>
  <si>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</si>
  <si>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</si>
  <si>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</si>
  <si>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</si>
  <si>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</si>
  <si>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</si>
  <si>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</si>
  <si>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</si>
  <si>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</si>
  <si>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</si>
  <si>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</si>
  <si>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</si>
  <si>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</si>
  <si>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</si>
  <si>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</si>
  <si>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</si>
  <si>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</si>
  <si>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</si>
  <si>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</si>
  <si>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</si>
  <si>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</si>
  <si>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</si>
  <si>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</si>
  <si>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</si>
  <si>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</si>
  <si>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</si>
  <si>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</si>
  <si>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</si>
  <si>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</si>
  <si>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</si>
  <si>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</si>
  <si>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</si>
  <si>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</si>
  <si>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</si>
  <si>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</si>
  <si>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</si>
  <si>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</si>
  <si>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</si>
  <si>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</si>
  <si>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</si>
  <si>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</si>
  <si>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</si>
  <si>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</si>
  <si>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</si>
  <si>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</si>
  <si>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</si>
  <si>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</si>
  <si>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</si>
  <si>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</si>
  <si>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</si>
  <si>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</si>
  <si>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</si>
  <si>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</si>
  <si>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</si>
  <si>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</si>
  <si>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</si>
  <si>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</si>
  <si>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</si>
  <si>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</si>
  <si>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</si>
  <si>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</si>
  <si>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</si>
  <si>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</si>
  <si>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</si>
  <si>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</si>
  <si>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</si>
  <si>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</si>
  <si>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</si>
  <si>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</si>
  <si>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</si>
  <si>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</si>
  <si>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</si>
  <si>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</si>
  <si>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</si>
  <si>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</si>
  <si>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</si>
  <si>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</si>
  <si>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</si>
  <si>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</si>
  <si>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</si>
  <si>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</si>
  <si>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</si>
  <si>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</si>
  <si>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</si>
  <si>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</si>
  <si>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</si>
  <si>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</si>
  <si>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</si>
  <si>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</si>
  <si>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</si>
  <si>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</si>
  <si>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</si>
  <si>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</si>
  <si>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</si>
  <si>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</si>
  <si>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</si>
  <si>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</si>
  <si>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</si>
  <si>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</si>
  <si>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</si>
  <si>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</si>
  <si>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</si>
  <si>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</si>
  <si>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</si>
  <si>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</si>
  <si>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</si>
  <si>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</si>
  <si>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</si>
  <si>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</si>
  <si>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</si>
  <si>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</si>
  <si>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</si>
  <si>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</si>
  <si>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</si>
  <si>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</si>
  <si>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</si>
  <si>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</si>
  <si>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</si>
  <si>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</si>
  <si>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</si>
  <si>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</si>
  <si>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</si>
  <si>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</si>
  <si>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</si>
  <si>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</si>
  <si>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</si>
  <si>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</si>
  <si>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</si>
  <si>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</si>
  <si>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</si>
  <si>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</si>
  <si>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</si>
  <si>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</si>
  <si>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</si>
  <si>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</si>
  <si>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</si>
  <si>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</si>
  <si>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</si>
  <si>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</si>
  <si>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</si>
  <si>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</si>
  <si>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</si>
  <si>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</si>
  <si>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</si>
  <si>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</si>
  <si>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</si>
  <si>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</si>
  <si>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</si>
  <si>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</si>
  <si>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</si>
  <si>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</si>
  <si>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</si>
  <si>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</si>
  <si>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</si>
  <si>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</si>
  <si>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</si>
  <si>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</si>
  <si>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</si>
  <si>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</si>
  <si>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</si>
  <si>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</si>
  <si>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</si>
  <si>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</si>
  <si>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</si>
  <si>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</si>
  <si>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</si>
  <si>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</si>
  <si>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</si>
  <si>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</si>
  <si>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</si>
  <si>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</si>
  <si>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</si>
  <si>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</si>
  <si>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</si>
  <si>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</si>
  <si>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</si>
  <si>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</si>
  <si>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</si>
  <si>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</si>
  <si>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</si>
  <si>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</si>
  <si>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</si>
  <si>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</si>
  <si>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</si>
  <si>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</si>
  <si>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</si>
  <si>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</si>
  <si>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</si>
  <si>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</si>
  <si>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</si>
  <si>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</si>
  <si>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</si>
  <si>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</si>
  <si>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</si>
  <si>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</si>
  <si>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</si>
  <si>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</si>
  <si>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</si>
  <si>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</si>
  <si>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</si>
  <si>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</si>
  <si>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</si>
  <si>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</si>
  <si>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</si>
  <si>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</si>
  <si>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</si>
  <si>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</si>
  <si>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</si>
  <si>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</si>
  <si>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</si>
  <si>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</si>
  <si>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</si>
  <si>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</si>
  <si>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</si>
  <si>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</si>
  <si>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</si>
  <si>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</si>
  <si>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</si>
  <si>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</si>
  <si>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</si>
  <si>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</si>
  <si>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</si>
  <si>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</si>
  <si>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</si>
  <si>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</si>
  <si>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</si>
  <si>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</si>
  <si>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</si>
  <si>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</si>
  <si>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</si>
  <si>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</si>
  <si>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</si>
  <si>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</si>
  <si>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</si>
  <si>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</si>
  <si>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</si>
  <si>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</si>
  <si>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</si>
  <si>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</si>
  <si>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</si>
  <si>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</si>
  <si>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</si>
  <si>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</si>
  <si>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</si>
  <si>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</si>
  <si>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</si>
  <si>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</si>
  <si>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</si>
  <si>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</si>
  <si>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</si>
  <si>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</si>
  <si>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</si>
  <si>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</si>
  <si>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</si>
  <si>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</si>
  <si>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</si>
  <si>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</si>
  <si>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</si>
  <si>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</si>
  <si>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</si>
  <si>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</si>
  <si>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</si>
  <si>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</si>
  <si>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</si>
  <si>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</si>
  <si>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</si>
  <si>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</si>
  <si>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</si>
  <si>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</si>
  <si>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</si>
  <si>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</si>
  <si>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</si>
  <si>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</si>
  <si>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</si>
  <si>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</si>
  <si>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</si>
  <si>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</si>
  <si>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</si>
  <si>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</si>
  <si>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</si>
  <si>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</si>
  <si>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</si>
  <si>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</si>
  <si>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</si>
  <si>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</si>
  <si>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</si>
  <si>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</si>
  <si>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</si>
  <si>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</si>
  <si>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</si>
  <si>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</si>
  <si>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</si>
  <si>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</si>
  <si>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</si>
  <si>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</si>
  <si>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</si>
  <si>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</si>
  <si>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</si>
  <si>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</si>
  <si>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</si>
  <si>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</si>
  <si>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</si>
  <si>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</si>
  <si>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</si>
  <si>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</si>
  <si>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</si>
  <si>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</si>
  <si>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</si>
  <si>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</si>
  <si>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</si>
  <si>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</si>
  <si>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</si>
  <si>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</si>
  <si>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</si>
  <si>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</si>
  <si>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</si>
  <si>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</si>
  <si>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</si>
  <si>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</si>
  <si>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</si>
  <si>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</si>
  <si>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</si>
  <si>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</si>
  <si>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</si>
  <si>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</si>
  <si>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</si>
  <si>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</si>
  <si>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</si>
  <si>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</si>
  <si>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</si>
  <si>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</si>
  <si>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</si>
  <si>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</si>
  <si>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</si>
  <si>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</si>
  <si>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</si>
  <si>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</si>
  <si>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</si>
  <si>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</si>
  <si>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</si>
  <si>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</si>
  <si>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</si>
  <si>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</si>
  <si>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</si>
  <si>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</si>
  <si>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</si>
  <si>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</si>
  <si>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</si>
  <si>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</si>
  <si>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</si>
  <si>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</si>
  <si>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</si>
  <si>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</si>
  <si>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</si>
  <si>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</si>
  <si>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</si>
  <si>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</si>
  <si>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</si>
  <si>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</si>
  <si>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</si>
  <si>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</si>
  <si>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</si>
  <si>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</si>
  <si>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</si>
  <si>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</si>
  <si>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</si>
  <si>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</si>
  <si>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</si>
  <si>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</si>
  <si>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</si>
  <si>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</si>
  <si>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</si>
  <si>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</si>
  <si>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</si>
  <si>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</si>
  <si>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</si>
  <si>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</si>
  <si>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</si>
  <si>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</si>
  <si>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</si>
  <si>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</si>
  <si>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</si>
  <si>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</si>
  <si>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</si>
  <si>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</si>
  <si>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</si>
  <si>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</si>
  <si>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</si>
  <si>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</si>
  <si>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</si>
  <si>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</si>
  <si>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</si>
  <si>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</si>
  <si>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</si>
  <si>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</si>
  <si>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</si>
  <si>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</si>
  <si>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</si>
  <si>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</si>
  <si>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</si>
  <si>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</si>
  <si>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</si>
  <si>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</si>
  <si>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</si>
  <si>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</si>
  <si>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</si>
  <si>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</si>
  <si>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</si>
  <si>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</si>
  <si>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</si>
  <si>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</si>
  <si>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</si>
  <si>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</si>
  <si>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</si>
  <si>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</si>
  <si>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</si>
  <si>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</si>
  <si>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</si>
  <si>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</si>
  <si>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</si>
  <si>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</si>
  <si>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</si>
  <si>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</si>
  <si>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</si>
  <si>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</si>
  <si>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</si>
  <si>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</si>
  <si>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</si>
  <si>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</si>
  <si>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</si>
  <si>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</si>
  <si>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</si>
  <si>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</si>
  <si>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</si>
  <si>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</si>
  <si>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</si>
  <si>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</si>
  <si>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</si>
  <si>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</si>
  <si>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</si>
  <si>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</si>
  <si>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</si>
  <si>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</si>
  <si>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</si>
  <si>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</si>
  <si>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</si>
  <si>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</si>
  <si>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</si>
  <si>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</si>
  <si>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</si>
  <si>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</si>
  <si>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</si>
  <si>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</si>
  <si>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</si>
  <si>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</si>
  <si>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</si>
  <si>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</si>
  <si>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</si>
  <si>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</si>
  <si>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</si>
  <si>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</si>
  <si>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</si>
  <si>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</si>
  <si>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</si>
  <si>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</si>
  <si>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</si>
  <si>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</si>
  <si>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</si>
  <si>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</si>
  <si>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</si>
  <si>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</si>
  <si>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</si>
  <si>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</si>
  <si>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</si>
  <si>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</si>
  <si>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</si>
  <si>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</si>
  <si>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</si>
  <si>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</si>
  <si>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</si>
  <si>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</si>
  <si>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</si>
  <si>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</si>
  <si>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</si>
  <si>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</si>
  <si>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</si>
  <si>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</si>
  <si>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</si>
  <si>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</si>
  <si>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</si>
  <si>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</si>
  <si>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</si>
  <si>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</si>
  <si>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</si>
  <si>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</si>
  <si>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</si>
  <si>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</si>
  <si>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</si>
  <si>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</si>
  <si>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</si>
  <si>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</si>
  <si>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</si>
  <si>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</si>
  <si>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</si>
  <si>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</si>
  <si>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</si>
  <si>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</si>
  <si>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</si>
  <si>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</si>
  <si>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</si>
  <si>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</si>
  <si>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</si>
  <si>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</si>
  <si>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</si>
  <si>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</si>
  <si>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</si>
  <si>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</si>
  <si>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</si>
  <si>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</si>
  <si>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</si>
  <si>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</si>
  <si>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</si>
  <si>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</si>
  <si>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</si>
  <si>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</si>
  <si>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</si>
  <si>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</si>
  <si>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</si>
  <si>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</si>
  <si>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</si>
  <si>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</si>
  <si>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</si>
  <si>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</si>
  <si>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</si>
  <si>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</si>
  <si>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</si>
  <si>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</si>
  <si>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</si>
  <si>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</si>
  <si>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</si>
  <si>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</si>
  <si>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</si>
  <si>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</si>
  <si>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</si>
  <si>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</si>
  <si>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</si>
  <si>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</si>
  <si>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</si>
  <si>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</si>
  <si>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</si>
  <si>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</si>
  <si>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</si>
  <si>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</si>
  <si>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</si>
  <si>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</si>
  <si>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</si>
  <si>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</si>
  <si>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</si>
  <si>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</si>
  <si>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</si>
  <si>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</si>
  <si>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</si>
  <si>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</si>
  <si>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</si>
  <si>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</si>
  <si>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</si>
  <si>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</si>
  <si>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</si>
  <si>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</si>
  <si>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</si>
  <si>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</si>
  <si>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</si>
  <si>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</si>
  <si>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</si>
  <si>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</si>
  <si>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</si>
  <si>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</si>
  <si>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</si>
  <si>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</si>
  <si>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</si>
  <si>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</si>
  <si>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</si>
  <si>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</si>
  <si>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</si>
  <si>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</si>
  <si>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</si>
  <si>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</si>
  <si>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</si>
  <si>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</si>
  <si>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</si>
  <si>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</si>
  <si>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</si>
  <si>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</si>
  <si>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</si>
  <si>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</si>
  <si>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</si>
  <si>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</si>
  <si>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</si>
  <si>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</si>
  <si>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</si>
  <si>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</si>
  <si>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</si>
  <si>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</si>
  <si>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</si>
  <si>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</si>
  <si>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</si>
  <si>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</si>
  <si>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</si>
  <si>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</si>
  <si>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</si>
  <si>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</si>
  <si>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</si>
  <si>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</si>
  <si>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</si>
  <si>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</si>
  <si>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</si>
  <si>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</si>
  <si>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</si>
  <si>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</si>
  <si>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</si>
  <si>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</si>
  <si>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</si>
  <si>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</si>
  <si>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</si>
  <si>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</si>
  <si>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</si>
  <si>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</si>
  <si>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</si>
  <si>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</si>
  <si>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</si>
  <si>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</si>
  <si>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</si>
  <si>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</si>
  <si>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</si>
  <si>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</si>
  <si>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</si>
  <si>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</si>
  <si>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</si>
  <si>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</si>
  <si>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</si>
  <si>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</si>
  <si>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</si>
  <si>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</si>
  <si>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</si>
  <si>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</si>
  <si>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</si>
  <si>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</si>
  <si>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</si>
  <si>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</si>
  <si>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</si>
  <si>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</si>
  <si>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</si>
  <si>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</si>
  <si>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</si>
  <si>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</si>
  <si>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</si>
  <si>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</si>
  <si>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</si>
  <si>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</si>
  <si>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</si>
  <si>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</si>
  <si>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</si>
  <si>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</si>
  <si>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</si>
  <si>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</si>
  <si>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</si>
  <si>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</si>
  <si>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</si>
  <si>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</si>
  <si>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</si>
  <si>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</si>
  <si>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</si>
  <si>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</si>
  <si>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</si>
  <si>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</si>
  <si>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</si>
  <si>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</si>
  <si>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</si>
  <si>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</si>
  <si>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</si>
  <si>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</si>
  <si>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</si>
  <si>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</si>
  <si>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</si>
  <si>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</si>
  <si>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</si>
  <si>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</si>
  <si>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</si>
  <si>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</si>
  <si>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</si>
  <si>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</si>
  <si>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</si>
  <si>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</si>
  <si>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</si>
  <si>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</si>
  <si>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</si>
  <si>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</si>
  <si>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</si>
  <si>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</si>
  <si>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</si>
  <si>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</si>
  <si>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</si>
  <si>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</si>
  <si>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</si>
  <si>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</si>
  <si>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</si>
  <si>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</si>
  <si>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</si>
  <si>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</si>
  <si>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</si>
  <si>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</si>
  <si>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</si>
  <si>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</si>
  <si>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</si>
  <si>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</si>
  <si>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</si>
  <si>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</si>
  <si>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</si>
  <si>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</si>
  <si>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</si>
  <si>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</si>
  <si>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</si>
  <si>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</si>
  <si>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</si>
  <si>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</si>
  <si>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</si>
  <si>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</si>
  <si>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</si>
  <si>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</si>
  <si>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</si>
  <si>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</si>
  <si>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</si>
  <si>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</si>
  <si>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</si>
  <si>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</si>
  <si>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</si>
  <si>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</si>
  <si>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</si>
  <si>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</si>
  <si>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</si>
  <si>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</si>
  <si>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</si>
  <si>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</si>
  <si>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</si>
  <si>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</si>
  <si>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</si>
  <si>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</si>
  <si>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</si>
  <si>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</si>
  <si>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</si>
  <si>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</si>
  <si>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</si>
  <si>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</si>
  <si>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</si>
  <si>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</si>
  <si>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</si>
  <si>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</si>
  <si>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</si>
  <si>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</si>
  <si>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</si>
  <si>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</si>
  <si>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</si>
  <si>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</si>
  <si>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</si>
  <si>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</si>
  <si>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</si>
  <si>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</si>
  <si>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</si>
  <si>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</si>
  <si>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</si>
  <si>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</si>
  <si>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</si>
  <si>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</si>
  <si>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</si>
  <si>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</si>
  <si>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</si>
  <si>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</si>
  <si>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</si>
  <si>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</si>
  <si>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</si>
  <si>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</si>
  <si>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</si>
  <si>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</si>
  <si>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</si>
  <si>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</si>
  <si>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</si>
  <si>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</si>
  <si>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</si>
  <si>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</si>
  <si>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</si>
  <si>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</si>
  <si>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</si>
  <si>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</si>
  <si>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</si>
  <si>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</si>
  <si>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Isabellenhütte Heusler GmbH &amp; Co. KG</t>
  </si>
  <si>
    <t>18401</t>
  </si>
  <si>
    <t>ISA DE</t>
  </si>
  <si>
    <t>Eibacher Weg 3-5, 35683 Dillenburg</t>
  </si>
  <si>
    <t>Frank Schunder</t>
  </si>
  <si>
    <t>frank.schunder@isabellenhuette.com</t>
  </si>
  <si>
    <t>004927719348205</t>
  </si>
  <si>
    <t>Hermann-Josef Schmidt</t>
  </si>
  <si>
    <t>Doctor</t>
  </si>
  <si>
    <t>hermann-josef.schmidt@isabellenhuette.com</t>
  </si>
  <si>
    <t>00492771934204</t>
  </si>
  <si>
    <t>IMDS data show that 3 TG is not present</t>
  </si>
  <si>
    <t>Only in circuit boards from business unit precision measurement</t>
  </si>
  <si>
    <t>100%</t>
  </si>
  <si>
    <t>We only buy from certified sources</t>
  </si>
  <si>
    <t>cf. QD</t>
  </si>
  <si>
    <t>Valid for all ISA Products</t>
  </si>
  <si>
    <t>Components and Measurement Area</t>
  </si>
  <si>
    <t>Components Area</t>
  </si>
  <si>
    <t>ComponentArea</t>
  </si>
  <si>
    <t>ComponentsArea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</si>
</sst>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826205-34EC-46A9-9C8E-BF6E8D189E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ED3B21D-A551-45F0-8985-C69F187CE8E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C3" sqref="C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91" sqref="AB9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15866</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15867</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15869</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15870</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D42546B-53F3-4EA5-94E8-D5751607E198}"/>
    <hyperlink ref="D20" r:id="rId4" xr:uid="{40445F7B-6674-403B-9A95-CE73C0422C0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7" zoomScaleNormal="100" zoomScalePageLayoutView="55" workbookViewId="0">
      <selection activeCell="E44" sqref="E4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1414</v>
      </c>
      <c r="B5" s="182" t="s">
        <v>1122</v>
      </c>
      <c r="C5" s="186" t="s">
        <v>2518</v>
      </c>
      <c r="D5" s="230"/>
      <c r="E5" s="182" t="s">
        <v>1091</v>
      </c>
      <c r="F5" s="182" t="s">
        <v>1414</v>
      </c>
      <c r="G5" s="182" t="s">
        <v>13217</v>
      </c>
      <c r="H5" s="183">
        <v>0</v>
      </c>
      <c r="I5" s="184" t="s">
        <v>1736</v>
      </c>
      <c r="J5" s="184" t="s">
        <v>4228</v>
      </c>
      <c r="K5" s="224"/>
      <c r="L5" s="224"/>
      <c r="M5" s="224"/>
      <c r="N5" s="224"/>
      <c r="O5" s="224"/>
      <c r="P5" s="185" t="s">
        <v>486</v>
      </c>
      <c r="Q5" s="225" t="s">
        <v>15872</v>
      </c>
      <c r="R5" s="182" t="str">
        <f ca="1">IF(ISERROR($V5),"",OFFSET('Smelter Look-up'!$C$4,$V5-4,0)&amp;"")</f>
        <v>H.C. Starck Tungsten GmbH</v>
      </c>
      <c r="S5" s="181" t="str">
        <f ca="1">IF(B5="","",IF(ISERROR(MATCH($E5,CL,0)),"Unknown",INDIRECT("'C'!$A$"&amp;MATCH($E5,CL,0)+1)))</f>
        <v>DE</v>
      </c>
      <c r="T5" s="181" t="str">
        <f ca="1">IF(B5="","",IF(ISERROR(MATCH($J5,SorP!$B$1:$B$6226,0)),"",INDIRECT("'SorP'!$A$"&amp;MATCH($S5&amp;$J5,SorP!C:C,0))))</f>
        <v>DE-NI</v>
      </c>
      <c r="U5" s="201"/>
      <c r="V5" s="226">
        <f>IF(C5="",NA(),IF(OR(C5="Smelter not listed",C5="Smelter not yet identified"),MATCH($B5&amp;$D5,'Smelter Look-up'!$J:$J,0),MATCH($B5&amp;$C5,'Smelter Look-up'!$J:$J,0)))</f>
        <v>608</v>
      </c>
      <c r="X5" s="227">
        <f t="shared" ref="X5" si="0">IF(AND(C5="Smelter not listed",OR(LEN(D5)=0,LEN(E5)=0)),1,0)</f>
        <v>0</v>
      </c>
      <c r="AB5" s="228" t="str">
        <f t="shared" ref="AB5" si="1">B5&amp;C5</f>
        <v>TungstenH.C. Starck Tungsten GmbH</v>
      </c>
    </row>
    <row r="6" spans="1:34" s="227" customFormat="1" ht="20.100000000000001" customHeight="1">
      <c r="A6" s="262" t="s">
        <v>779</v>
      </c>
      <c r="B6" s="182" t="s">
        <v>1120</v>
      </c>
      <c r="C6" s="186" t="s">
        <v>1021</v>
      </c>
      <c r="D6" s="230"/>
      <c r="E6" s="182" t="s">
        <v>878</v>
      </c>
      <c r="F6" s="182" t="s">
        <v>779</v>
      </c>
      <c r="G6" s="182" t="s">
        <v>13217</v>
      </c>
      <c r="H6" s="183">
        <v>0</v>
      </c>
      <c r="I6" s="184" t="s">
        <v>1781</v>
      </c>
      <c r="J6" s="184" t="s">
        <v>1782</v>
      </c>
      <c r="K6" s="224"/>
      <c r="L6" s="224"/>
      <c r="M6" s="224"/>
      <c r="N6" s="224"/>
      <c r="O6" s="224"/>
      <c r="P6" s="185" t="s">
        <v>486</v>
      </c>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7" si="3">IF(AND(C6="Smelter not listed",OR(LEN(D6)=0,LEN(E6)=0)),1,0)</f>
        <v>0</v>
      </c>
      <c r="AB6" s="228" t="str">
        <f t="shared" ref="AB6:AB37" si="4">B6&amp;C6</f>
        <v>TinThaisarco</v>
      </c>
    </row>
    <row r="7" spans="1:34" s="227" customFormat="1" ht="20.100000000000001" customHeight="1">
      <c r="A7" s="262" t="s">
        <v>647</v>
      </c>
      <c r="B7" s="182" t="s">
        <v>1119</v>
      </c>
      <c r="C7" s="186" t="s">
        <v>15406</v>
      </c>
      <c r="D7" s="230"/>
      <c r="E7" s="182" t="s">
        <v>1091</v>
      </c>
      <c r="F7" s="182" t="s">
        <v>647</v>
      </c>
      <c r="G7" s="182" t="s">
        <v>13217</v>
      </c>
      <c r="H7" s="183">
        <v>0</v>
      </c>
      <c r="I7" s="184" t="s">
        <v>1535</v>
      </c>
      <c r="J7" s="184" t="s">
        <v>1536</v>
      </c>
      <c r="K7" s="224"/>
      <c r="L7" s="224"/>
      <c r="M7" s="224"/>
      <c r="N7" s="224"/>
      <c r="O7" s="224"/>
      <c r="P7" s="185" t="s">
        <v>484</v>
      </c>
      <c r="Q7" s="225" t="s">
        <v>15872</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776</v>
      </c>
      <c r="B8" s="182" t="s">
        <v>1120</v>
      </c>
      <c r="C8" s="186" t="s">
        <v>13778</v>
      </c>
      <c r="D8" s="230"/>
      <c r="E8" s="182" t="s">
        <v>1095</v>
      </c>
      <c r="F8" s="182" t="s">
        <v>776</v>
      </c>
      <c r="G8" s="182" t="s">
        <v>13217</v>
      </c>
      <c r="H8" s="183">
        <v>0</v>
      </c>
      <c r="I8" s="184" t="s">
        <v>1780</v>
      </c>
      <c r="J8" s="184" t="s">
        <v>12830</v>
      </c>
      <c r="K8" s="224"/>
      <c r="L8" s="224"/>
      <c r="M8" s="224"/>
      <c r="N8" s="224"/>
      <c r="O8" s="224"/>
      <c r="P8" s="185" t="s">
        <v>486</v>
      </c>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775</v>
      </c>
      <c r="B9" s="182" t="s">
        <v>1120</v>
      </c>
      <c r="C9" s="186" t="s">
        <v>2141</v>
      </c>
      <c r="D9" s="230"/>
      <c r="E9" s="182" t="s">
        <v>1095</v>
      </c>
      <c r="F9" s="182" t="s">
        <v>775</v>
      </c>
      <c r="G9" s="182" t="s">
        <v>13217</v>
      </c>
      <c r="H9" s="183">
        <v>0</v>
      </c>
      <c r="I9" s="184" t="s">
        <v>1753</v>
      </c>
      <c r="J9" s="184" t="s">
        <v>12830</v>
      </c>
      <c r="K9" s="224"/>
      <c r="L9" s="224"/>
      <c r="M9" s="224"/>
      <c r="N9" s="224"/>
      <c r="O9" s="224"/>
      <c r="P9" s="185" t="s">
        <v>486</v>
      </c>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si="3"/>
        <v>0</v>
      </c>
      <c r="AB9" s="228" t="str">
        <f t="shared" si="4"/>
        <v>TinPT Refined Bangka Tin</v>
      </c>
    </row>
    <row r="10" spans="1:34" s="227" customFormat="1" ht="20.100000000000001" customHeight="1">
      <c r="A10" s="262" t="s">
        <v>1801</v>
      </c>
      <c r="B10" s="182" t="s">
        <v>1120</v>
      </c>
      <c r="C10" s="186" t="s">
        <v>15496</v>
      </c>
      <c r="D10" s="230"/>
      <c r="E10" s="182" t="s">
        <v>1085</v>
      </c>
      <c r="F10" s="182" t="s">
        <v>1801</v>
      </c>
      <c r="G10" s="182" t="s">
        <v>13217</v>
      </c>
      <c r="H10" s="183">
        <v>0</v>
      </c>
      <c r="I10" s="184" t="s">
        <v>1802</v>
      </c>
      <c r="J10" s="184" t="s">
        <v>3135</v>
      </c>
      <c r="K10" s="224"/>
      <c r="L10" s="224"/>
      <c r="M10" s="224"/>
      <c r="N10" s="224"/>
      <c r="O10" s="224"/>
      <c r="P10" s="185" t="s">
        <v>486</v>
      </c>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405</v>
      </c>
      <c r="X10" s="227">
        <f t="shared" si="3"/>
        <v>0</v>
      </c>
      <c r="AB10" s="228" t="str">
        <f t="shared" si="4"/>
        <v>TinAurubis Beerse</v>
      </c>
    </row>
    <row r="11" spans="1:34" s="227" customFormat="1" ht="20.100000000000001" customHeight="1">
      <c r="A11" s="262" t="s">
        <v>768</v>
      </c>
      <c r="B11" s="182" t="s">
        <v>1120</v>
      </c>
      <c r="C11" s="186" t="s">
        <v>1024</v>
      </c>
      <c r="D11" s="230"/>
      <c r="E11" s="182" t="s">
        <v>870</v>
      </c>
      <c r="F11" s="182" t="s">
        <v>768</v>
      </c>
      <c r="G11" s="182" t="s">
        <v>13217</v>
      </c>
      <c r="H11" s="183">
        <v>0</v>
      </c>
      <c r="I11" s="184" t="s">
        <v>1771</v>
      </c>
      <c r="J11" s="184" t="s">
        <v>9093</v>
      </c>
      <c r="K11" s="224"/>
      <c r="L11" s="224"/>
      <c r="M11" s="224"/>
      <c r="N11" s="224"/>
      <c r="O11" s="224"/>
      <c r="P11" s="185" t="s">
        <v>486</v>
      </c>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si="3"/>
        <v>0</v>
      </c>
      <c r="AB11" s="228" t="str">
        <f t="shared" si="4"/>
        <v>TinMinsur</v>
      </c>
    </row>
    <row r="12" spans="1:34" s="227" customFormat="1" ht="20.100000000000001" customHeight="1">
      <c r="A12" s="262" t="s">
        <v>772</v>
      </c>
      <c r="B12" s="182" t="s">
        <v>1120</v>
      </c>
      <c r="C12" s="186" t="s">
        <v>13780</v>
      </c>
      <c r="D12" s="230"/>
      <c r="E12" s="182" t="s">
        <v>2413</v>
      </c>
      <c r="F12" s="182" t="s">
        <v>772</v>
      </c>
      <c r="G12" s="182" t="s">
        <v>13217</v>
      </c>
      <c r="H12" s="183">
        <v>0</v>
      </c>
      <c r="I12" s="184" t="s">
        <v>1755</v>
      </c>
      <c r="J12" s="184" t="s">
        <v>1755</v>
      </c>
      <c r="K12" s="224"/>
      <c r="L12" s="224"/>
      <c r="M12" s="224"/>
      <c r="N12" s="224"/>
      <c r="O12" s="224"/>
      <c r="P12" s="185" t="s">
        <v>486</v>
      </c>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499</v>
      </c>
      <c r="X12" s="227">
        <f t="shared" si="3"/>
        <v>0</v>
      </c>
      <c r="AB12" s="228" t="str">
        <f t="shared" si="4"/>
        <v>TinOperaciones Metalurgicas S.A.</v>
      </c>
    </row>
    <row r="13" spans="1:34" s="227" customFormat="1" ht="20.100000000000001" customHeight="1">
      <c r="A13" s="262" t="s">
        <v>794</v>
      </c>
      <c r="B13" s="182" t="s">
        <v>1120</v>
      </c>
      <c r="C13" s="186" t="s">
        <v>13779</v>
      </c>
      <c r="D13" s="230"/>
      <c r="E13" s="182" t="s">
        <v>1095</v>
      </c>
      <c r="F13" s="182" t="s">
        <v>794</v>
      </c>
      <c r="G13" s="182" t="s">
        <v>13217</v>
      </c>
      <c r="H13" s="183">
        <v>0</v>
      </c>
      <c r="I13" s="184" t="s">
        <v>1778</v>
      </c>
      <c r="J13" s="184" t="s">
        <v>6047</v>
      </c>
      <c r="K13" s="224"/>
      <c r="L13" s="224"/>
      <c r="M13" s="224"/>
      <c r="N13" s="224"/>
      <c r="O13" s="224"/>
      <c r="P13" s="185" t="s">
        <v>486</v>
      </c>
      <c r="Q13" s="225"/>
      <c r="R13" s="182" t="str">
        <f ca="1">IF(ISERROR($V13),"",OFFSET('Smelter Look-up'!$C$4,$V13-4,0)&amp;"")</f>
        <v>PT Timah Tbk Kundur</v>
      </c>
      <c r="S13" s="181" t="str">
        <f t="shared" ca="1" si="2"/>
        <v>ID</v>
      </c>
      <c r="T13" s="181" t="str">
        <f ca="1">IF(B13="","",IF(ISERROR(MATCH($J13,SorP!$B$1:$B$6226,0)),"",INDIRECT("'SorP'!$A$"&amp;MATCH($S13&amp;$J13,SorP!C:C,0))))</f>
        <v>ID-RI</v>
      </c>
      <c r="U13" s="201"/>
      <c r="V13" s="226">
        <f>IF(C13="",NA(),IF(OR(C13="Smelter not listed",C13="Smelter not yet identified"),MATCH($B13&amp;$D13,'Smelter Look-up'!$J:$J,0),MATCH($B13&amp;$C13,'Smelter Look-up'!$J:$J,0)))</f>
        <v>532</v>
      </c>
      <c r="X13" s="227">
        <f t="shared" si="3"/>
        <v>0</v>
      </c>
      <c r="AB13" s="228" t="str">
        <f t="shared" si="4"/>
        <v>TinPT Timah Tbk Kundur</v>
      </c>
    </row>
    <row r="14" spans="1:34" s="227" customFormat="1" ht="20.100000000000001" customHeight="1">
      <c r="A14" s="262" t="s">
        <v>774</v>
      </c>
      <c r="B14" s="182" t="s">
        <v>1120</v>
      </c>
      <c r="C14" s="186" t="s">
        <v>623</v>
      </c>
      <c r="D14" s="230"/>
      <c r="E14" s="182" t="s">
        <v>1095</v>
      </c>
      <c r="F14" s="182" t="s">
        <v>774</v>
      </c>
      <c r="G14" s="182" t="s">
        <v>13217</v>
      </c>
      <c r="H14" s="183">
        <v>0</v>
      </c>
      <c r="I14" s="184" t="s">
        <v>1753</v>
      </c>
      <c r="J14" s="184" t="s">
        <v>12830</v>
      </c>
      <c r="K14" s="224"/>
      <c r="L14" s="224"/>
      <c r="M14" s="224"/>
      <c r="N14" s="224"/>
      <c r="O14" s="224"/>
      <c r="P14" s="185" t="s">
        <v>486</v>
      </c>
      <c r="Q14" s="225"/>
      <c r="R14" s="182" t="str">
        <f ca="1">IF(ISERROR($V14),"",OFFSET('Smelter Look-up'!$C$4,$V14-4,0)&amp;"")</f>
        <v>PT Mitra Stania Prima</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518</v>
      </c>
      <c r="X14" s="227">
        <f t="shared" si="3"/>
        <v>0</v>
      </c>
      <c r="AB14" s="228" t="str">
        <f t="shared" si="4"/>
        <v>TinPT Mitra Stania Prima</v>
      </c>
    </row>
    <row r="15" spans="1:34" s="227" customFormat="1" ht="20.100000000000001" customHeight="1">
      <c r="A15" s="262" t="s">
        <v>15080</v>
      </c>
      <c r="B15" s="182" t="s">
        <v>1120</v>
      </c>
      <c r="C15" s="186" t="s">
        <v>15079</v>
      </c>
      <c r="D15" s="230"/>
      <c r="E15" s="182" t="s">
        <v>1095</v>
      </c>
      <c r="F15" s="182" t="s">
        <v>15080</v>
      </c>
      <c r="G15" s="182" t="s">
        <v>13217</v>
      </c>
      <c r="H15" s="183">
        <v>0</v>
      </c>
      <c r="I15" s="184" t="s">
        <v>15109</v>
      </c>
      <c r="J15" s="184" t="s">
        <v>12830</v>
      </c>
      <c r="K15" s="224"/>
      <c r="L15" s="224"/>
      <c r="M15" s="224"/>
      <c r="N15" s="224"/>
      <c r="O15" s="224"/>
      <c r="P15" s="185" t="s">
        <v>486</v>
      </c>
      <c r="Q15" s="225"/>
      <c r="R15" s="182" t="str">
        <f ca="1">IF(ISERROR($V15),"",OFFSET('Smelter Look-up'!$C$4,$V15-4,0)&amp;"")</f>
        <v>PT Prima Timah Utama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522</v>
      </c>
      <c r="X15" s="227">
        <f t="shared" si="3"/>
        <v>0</v>
      </c>
      <c r="AB15" s="228" t="str">
        <f t="shared" si="4"/>
        <v>TinPT Prima Timah Utama</v>
      </c>
    </row>
    <row r="16" spans="1:34" s="227" customFormat="1" ht="20.100000000000001" customHeight="1">
      <c r="A16" s="262" t="s">
        <v>15078</v>
      </c>
      <c r="B16" s="182" t="s">
        <v>1120</v>
      </c>
      <c r="C16" s="186" t="s">
        <v>15077</v>
      </c>
      <c r="D16" s="230"/>
      <c r="E16" s="182" t="s">
        <v>1095</v>
      </c>
      <c r="F16" s="182" t="s">
        <v>15078</v>
      </c>
      <c r="G16" s="182" t="s">
        <v>13217</v>
      </c>
      <c r="H16" s="183">
        <v>0</v>
      </c>
      <c r="I16" s="184" t="s">
        <v>15114</v>
      </c>
      <c r="J16" s="184" t="s">
        <v>12830</v>
      </c>
      <c r="K16" s="224"/>
      <c r="L16" s="224"/>
      <c r="M16" s="224"/>
      <c r="N16" s="224"/>
      <c r="O16" s="224"/>
      <c r="P16" s="185" t="s">
        <v>486</v>
      </c>
      <c r="Q16" s="225"/>
      <c r="R16" s="182" t="str">
        <f ca="1">IF(ISERROR($V16),"",OFFSET('Smelter Look-up'!$C$4,$V16-4,0)&amp;"")</f>
        <v>PT Menara Cipta Mulia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516</v>
      </c>
      <c r="X16" s="227">
        <f t="shared" si="3"/>
        <v>0</v>
      </c>
      <c r="AB16" s="228" t="str">
        <f t="shared" si="4"/>
        <v>TinPT Menara Cipta Mulia</v>
      </c>
    </row>
    <row r="17" spans="1:28" s="227" customFormat="1" ht="20.100000000000001" customHeight="1">
      <c r="A17" s="262" t="s">
        <v>1392</v>
      </c>
      <c r="B17" s="182" t="s">
        <v>1120</v>
      </c>
      <c r="C17" s="186" t="s">
        <v>1391</v>
      </c>
      <c r="D17" s="230"/>
      <c r="E17" s="182" t="s">
        <v>1095</v>
      </c>
      <c r="F17" s="182" t="s">
        <v>1392</v>
      </c>
      <c r="G17" s="182" t="s">
        <v>13217</v>
      </c>
      <c r="H17" s="183">
        <v>0</v>
      </c>
      <c r="I17" s="184" t="s">
        <v>1753</v>
      </c>
      <c r="J17" s="184" t="s">
        <v>12830</v>
      </c>
      <c r="K17" s="224"/>
      <c r="L17" s="224"/>
      <c r="M17" s="224"/>
      <c r="N17" s="224"/>
      <c r="O17" s="224"/>
      <c r="P17" s="185" t="s">
        <v>486</v>
      </c>
      <c r="Q17" s="225"/>
      <c r="R17" s="182" t="str">
        <f ca="1">IF(ISERROR($V17),"",OFFSET('Smelter Look-up'!$C$4,$V17-4,0)&amp;"")</f>
        <v>PT ATD Makmur Mandiri Jaya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505</v>
      </c>
      <c r="X17" s="227">
        <f t="shared" si="3"/>
        <v>0</v>
      </c>
      <c r="AB17" s="228" t="str">
        <f t="shared" si="4"/>
        <v>TinPT ATD Makmur Mandiri Jaya</v>
      </c>
    </row>
    <row r="18" spans="1:28" s="227" customFormat="1" ht="20.100000000000001" customHeight="1">
      <c r="A18" s="181" t="s">
        <v>701</v>
      </c>
      <c r="B18" s="182" t="s">
        <v>1119</v>
      </c>
      <c r="C18" s="186" t="s">
        <v>2288</v>
      </c>
      <c r="D18" s="230"/>
      <c r="E18" s="182" t="s">
        <v>1088</v>
      </c>
      <c r="F18" s="182" t="s">
        <v>701</v>
      </c>
      <c r="G18" s="182" t="s">
        <v>13217</v>
      </c>
      <c r="H18" s="183">
        <v>0</v>
      </c>
      <c r="I18" s="184" t="s">
        <v>1614</v>
      </c>
      <c r="J18" s="184" t="s">
        <v>1615</v>
      </c>
      <c r="K18" s="224"/>
      <c r="L18" s="224"/>
      <c r="M18" s="224"/>
      <c r="N18" s="224"/>
      <c r="O18" s="224"/>
      <c r="P18" s="185" t="s">
        <v>486</v>
      </c>
      <c r="Q18" s="225" t="s">
        <v>15872</v>
      </c>
      <c r="R18" s="182" t="str">
        <f ca="1">IF(ISERROR($V18),"",OFFSET('Smelter Look-up'!$C$4,$V18-4,0)&amp;"")</f>
        <v>Metalor Technologies S.A.</v>
      </c>
      <c r="S18" s="181" t="str">
        <f t="shared" ca="1" si="2"/>
        <v>CH</v>
      </c>
      <c r="T18" s="181" t="str">
        <f ca="1">IF(B18="","",IF(ISERROR(MATCH($J18,SorP!$B$1:$B$6226,0)),"",INDIRECT("'SorP'!$A$"&amp;MATCH($S18&amp;$J18,SorP!C:C,0))))</f>
        <v>CH-NE</v>
      </c>
      <c r="U18" s="201"/>
      <c r="V18" s="226">
        <f>IF(C18="",NA(),IF(OR(C18="Smelter not listed",C18="Smelter not yet identified"),MATCH($B18&amp;$D18,'Smelter Look-up'!$J:$J,0),MATCH($B18&amp;$C18,'Smelter Look-up'!$J:$J,0)))</f>
        <v>186</v>
      </c>
      <c r="X18" s="227">
        <f t="shared" si="3"/>
        <v>0</v>
      </c>
      <c r="AB18" s="228" t="str">
        <f t="shared" si="4"/>
        <v>GoldMetalor Technologies S.A.</v>
      </c>
    </row>
    <row r="19" spans="1:28" s="227" customFormat="1" ht="25.5">
      <c r="A19" s="181" t="s">
        <v>732</v>
      </c>
      <c r="B19" s="182" t="s">
        <v>1119</v>
      </c>
      <c r="C19" s="186" t="s">
        <v>2314</v>
      </c>
      <c r="D19" s="230"/>
      <c r="E19" s="182" t="s">
        <v>1085</v>
      </c>
      <c r="F19" s="182" t="s">
        <v>732</v>
      </c>
      <c r="G19" s="182" t="s">
        <v>13217</v>
      </c>
      <c r="H19" s="183">
        <v>0</v>
      </c>
      <c r="I19" s="184" t="s">
        <v>1667</v>
      </c>
      <c r="J19" s="184" t="s">
        <v>3135</v>
      </c>
      <c r="K19" s="224"/>
      <c r="L19" s="224"/>
      <c r="M19" s="224"/>
      <c r="N19" s="224"/>
      <c r="O19" s="224"/>
      <c r="P19" s="185" t="s">
        <v>486</v>
      </c>
      <c r="Q19" s="225" t="s">
        <v>15872</v>
      </c>
      <c r="R19" s="182" t="str">
        <f ca="1">IF(ISERROR($V19),"",OFFSET('Smelter Look-up'!$C$4,$V19-4,0)&amp;"")</f>
        <v>Umicore S.A. Business Unit Precious Metals Refining</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303</v>
      </c>
      <c r="X19" s="227">
        <f t="shared" si="3"/>
        <v>0</v>
      </c>
      <c r="AB19" s="228" t="str">
        <f t="shared" si="4"/>
        <v>GoldUmicore S.A. Business Unit Precious Metals Refining</v>
      </c>
    </row>
    <row r="20" spans="1:28" s="227" customFormat="1" ht="20.25">
      <c r="A20" s="181" t="s">
        <v>650</v>
      </c>
      <c r="B20" s="182" t="s">
        <v>1119</v>
      </c>
      <c r="C20" s="186" t="s">
        <v>2267</v>
      </c>
      <c r="D20" s="230"/>
      <c r="E20" s="182" t="s">
        <v>1088</v>
      </c>
      <c r="F20" s="182" t="s">
        <v>650</v>
      </c>
      <c r="G20" s="182" t="s">
        <v>13217</v>
      </c>
      <c r="H20" s="183">
        <v>0</v>
      </c>
      <c r="I20" s="184" t="s">
        <v>1541</v>
      </c>
      <c r="J20" s="184" t="s">
        <v>1542</v>
      </c>
      <c r="K20" s="224"/>
      <c r="L20" s="224"/>
      <c r="M20" s="224"/>
      <c r="N20" s="224"/>
      <c r="O20" s="224"/>
      <c r="P20" s="185" t="s">
        <v>486</v>
      </c>
      <c r="Q20" s="225" t="s">
        <v>15873</v>
      </c>
      <c r="R20" s="182" t="str">
        <f ca="1">IF(ISERROR($V20),"",OFFSET('Smelter Look-up'!$C$4,$V20-4,0)&amp;"")</f>
        <v>Argor-Heraeus S.A.</v>
      </c>
      <c r="S20" s="181" t="str">
        <f t="shared" ca="1" si="2"/>
        <v>CH</v>
      </c>
      <c r="T20" s="181" t="str">
        <f ca="1">IF(B20="","",IF(ISERROR(MATCH($J20,SorP!$B$1:$B$6226,0)),"",INDIRECT("'SorP'!$A$"&amp;MATCH($S20&amp;$J20,SorP!C:C,0))))</f>
        <v>CH-TI</v>
      </c>
      <c r="U20" s="201"/>
      <c r="V20" s="226">
        <f>IF(C20="",NA(),IF(OR(C20="Smelter not listed",C20="Smelter not yet identified"),MATCH($B20&amp;$D20,'Smelter Look-up'!$J:$J,0),MATCH($B20&amp;$C20,'Smelter Look-up'!$J:$J,0)))</f>
        <v>28</v>
      </c>
      <c r="X20" s="227">
        <f t="shared" si="3"/>
        <v>0</v>
      </c>
      <c r="AB20" s="228" t="str">
        <f t="shared" si="4"/>
        <v>GoldArgor-Heraeus S.A.</v>
      </c>
    </row>
    <row r="21" spans="1:28" s="227" customFormat="1" ht="20.25">
      <c r="A21" s="181" t="s">
        <v>654</v>
      </c>
      <c r="B21" s="182" t="s">
        <v>1119</v>
      </c>
      <c r="C21" s="186" t="s">
        <v>1213</v>
      </c>
      <c r="D21" s="230"/>
      <c r="E21" s="182" t="s">
        <v>1091</v>
      </c>
      <c r="F21" s="182" t="s">
        <v>654</v>
      </c>
      <c r="G21" s="182" t="s">
        <v>13217</v>
      </c>
      <c r="H21" s="183">
        <v>0</v>
      </c>
      <c r="I21" s="184" t="s">
        <v>1549</v>
      </c>
      <c r="J21" s="184" t="s">
        <v>1549</v>
      </c>
      <c r="K21" s="224"/>
      <c r="L21" s="224"/>
      <c r="M21" s="224"/>
      <c r="N21" s="224"/>
      <c r="O21" s="224"/>
      <c r="P21" s="185" t="s">
        <v>486</v>
      </c>
      <c r="Q21" s="225" t="s">
        <v>15873</v>
      </c>
      <c r="R21" s="182" t="str">
        <f ca="1">IF(ISERROR($V21),"",OFFSET('Smelter Look-up'!$C$4,$V21-4,0)&amp;"")</f>
        <v>Aurubis AG</v>
      </c>
      <c r="S21" s="181" t="str">
        <f t="shared" ca="1" si="2"/>
        <v>DE</v>
      </c>
      <c r="T21" s="181" t="str">
        <f ca="1">IF(B21="","",IF(ISERROR(MATCH($J21,SorP!$B$1:$B$6226,0)),"",INDIRECT("'SorP'!$A$"&amp;MATCH($S21&amp;$J21,SorP!C:C,0))))</f>
        <v>DE-HH</v>
      </c>
      <c r="U21" s="201"/>
      <c r="V21" s="226">
        <f>IF(C21="",NA(),IF(OR(C21="Smelter not listed",C21="Smelter not yet identified"),MATCH($B21&amp;$D21,'Smelter Look-up'!$J:$J,0),MATCH($B21&amp;$C21,'Smelter Look-up'!$J:$J,0)))</f>
        <v>38</v>
      </c>
      <c r="X21" s="227">
        <f t="shared" si="3"/>
        <v>0</v>
      </c>
      <c r="AB21" s="228" t="str">
        <f t="shared" si="4"/>
        <v>GoldAurubis AG</v>
      </c>
    </row>
    <row r="22" spans="1:28" s="227" customFormat="1" ht="20.25">
      <c r="A22" s="181" t="s">
        <v>766</v>
      </c>
      <c r="B22" s="182" t="s">
        <v>1120</v>
      </c>
      <c r="C22" s="186" t="s">
        <v>811</v>
      </c>
      <c r="D22" s="230"/>
      <c r="E22" s="182" t="s">
        <v>1105</v>
      </c>
      <c r="F22" s="182" t="s">
        <v>766</v>
      </c>
      <c r="G22" s="182" t="s">
        <v>13217</v>
      </c>
      <c r="H22" s="183">
        <v>0</v>
      </c>
      <c r="I22" s="184" t="s">
        <v>1766</v>
      </c>
      <c r="J22" s="184" t="s">
        <v>8666</v>
      </c>
      <c r="K22" s="224"/>
      <c r="L22" s="224"/>
      <c r="M22" s="224"/>
      <c r="N22" s="224"/>
      <c r="O22" s="224"/>
      <c r="P22" s="185" t="s">
        <v>486</v>
      </c>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IF(C22="",NA(),IF(OR(C22="Smelter not listed",C22="Smelter not yet identified"),MATCH($B22&amp;$D22,'Smelter Look-up'!$J:$J,0),MATCH($B22&amp;$C22,'Smelter Look-up'!$J:$J,0)))</f>
        <v>474</v>
      </c>
      <c r="X22" s="227">
        <f t="shared" si="3"/>
        <v>0</v>
      </c>
      <c r="AB22" s="228" t="str">
        <f t="shared" si="4"/>
        <v>TinMalaysia Smelting Corporation (MSC)</v>
      </c>
    </row>
    <row r="23" spans="1:28" s="227" customFormat="1" ht="25.5">
      <c r="A23" s="181" t="s">
        <v>2189</v>
      </c>
      <c r="B23" s="182" t="s">
        <v>1119</v>
      </c>
      <c r="C23" s="186" t="s">
        <v>12413</v>
      </c>
      <c r="D23" s="230"/>
      <c r="E23" s="182" t="s">
        <v>1084</v>
      </c>
      <c r="F23" s="182" t="s">
        <v>2189</v>
      </c>
      <c r="G23" s="182" t="s">
        <v>13217</v>
      </c>
      <c r="H23" s="183">
        <v>0</v>
      </c>
      <c r="I23" s="184" t="s">
        <v>2190</v>
      </c>
      <c r="J23" s="184" t="s">
        <v>2786</v>
      </c>
      <c r="K23" s="224"/>
      <c r="L23" s="224"/>
      <c r="M23" s="224"/>
      <c r="N23" s="224"/>
      <c r="O23" s="224"/>
      <c r="P23" s="185" t="s">
        <v>486</v>
      </c>
      <c r="Q23" s="225" t="s">
        <v>15873</v>
      </c>
      <c r="R23" s="182" t="str">
        <f ca="1">IF(ISERROR($V23),"",OFFSET('Smelter Look-up'!$C$4,$V23-4,0)&amp;"")</f>
        <v>Ogussa Osterreichische Gold- und Silber-Scheideanstalt GmbH</v>
      </c>
      <c r="S23" s="181" t="str">
        <f t="shared" ca="1" si="2"/>
        <v>AT</v>
      </c>
      <c r="T23" s="181" t="str">
        <f ca="1">IF(B23="","",IF(ISERROR(MATCH($J23,SorP!$B$1:$B$6226,0)),"",INDIRECT("'SorP'!$A$"&amp;MATCH($S23&amp;$J23,SorP!C:C,0))))</f>
        <v>AT-9</v>
      </c>
      <c r="U23" s="201"/>
      <c r="V23" s="226">
        <f>IF(C23="",NA(),IF(OR(C23="Smelter not listed",C23="Smelter not yet identified"),MATCH($B23&amp;$D23,'Smelter Look-up'!$J:$J,0),MATCH($B23&amp;$C23,'Smelter Look-up'!$J:$J,0)))</f>
        <v>208</v>
      </c>
      <c r="X23" s="227">
        <f t="shared" si="3"/>
        <v>0</v>
      </c>
      <c r="AB23" s="228" t="str">
        <f t="shared" si="4"/>
        <v>GoldOgussa Osterreichische Gold- und Silber-Scheideanstalt GmbH</v>
      </c>
    </row>
    <row r="24" spans="1:28" s="227" customFormat="1" ht="20.25">
      <c r="A24" s="181" t="s">
        <v>658</v>
      </c>
      <c r="B24" s="182" t="s">
        <v>1119</v>
      </c>
      <c r="C24" s="186" t="s">
        <v>657</v>
      </c>
      <c r="D24" s="230"/>
      <c r="E24" s="182" t="s">
        <v>1091</v>
      </c>
      <c r="F24" s="182" t="s">
        <v>658</v>
      </c>
      <c r="G24" s="182" t="s">
        <v>13217</v>
      </c>
      <c r="H24" s="183">
        <v>0</v>
      </c>
      <c r="I24" s="184" t="s">
        <v>1535</v>
      </c>
      <c r="J24" s="184" t="s">
        <v>1536</v>
      </c>
      <c r="K24" s="224"/>
      <c r="L24" s="224"/>
      <c r="M24" s="224"/>
      <c r="N24" s="224"/>
      <c r="O24" s="224"/>
      <c r="P24" s="185" t="s">
        <v>486</v>
      </c>
      <c r="Q24" s="225" t="s">
        <v>15874</v>
      </c>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44</v>
      </c>
      <c r="X24" s="227">
        <f t="shared" si="3"/>
        <v>0</v>
      </c>
      <c r="AB24" s="228" t="str">
        <f t="shared" si="4"/>
        <v>GoldC. Hafner GmbH + Co. KG</v>
      </c>
    </row>
    <row r="25" spans="1:28" s="227" customFormat="1" ht="20.25">
      <c r="A25" s="181" t="s">
        <v>672</v>
      </c>
      <c r="B25" s="182" t="s">
        <v>1119</v>
      </c>
      <c r="C25" s="186" t="s">
        <v>1029</v>
      </c>
      <c r="D25" s="230"/>
      <c r="E25" s="182" t="s">
        <v>1091</v>
      </c>
      <c r="F25" s="182" t="s">
        <v>672</v>
      </c>
      <c r="G25" s="182" t="s">
        <v>13217</v>
      </c>
      <c r="H25" s="183">
        <v>0</v>
      </c>
      <c r="I25" s="184" t="s">
        <v>1535</v>
      </c>
      <c r="J25" s="184" t="s">
        <v>1536</v>
      </c>
      <c r="K25" s="224"/>
      <c r="L25" s="224"/>
      <c r="M25" s="224"/>
      <c r="N25" s="224"/>
      <c r="O25" s="224"/>
      <c r="P25" s="185" t="s">
        <v>486</v>
      </c>
      <c r="Q25" s="225" t="s">
        <v>15875</v>
      </c>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105</v>
      </c>
      <c r="X25" s="227">
        <f t="shared" si="3"/>
        <v>0</v>
      </c>
      <c r="AB25" s="228" t="str">
        <f t="shared" si="4"/>
        <v>GoldHeimerle + Meule GmbH</v>
      </c>
    </row>
    <row r="26" spans="1:28" s="227" customFormat="1" ht="25.5">
      <c r="A26" s="181" t="s">
        <v>758</v>
      </c>
      <c r="B26" s="182" t="s">
        <v>1120</v>
      </c>
      <c r="C26" s="186" t="s">
        <v>47</v>
      </c>
      <c r="D26" s="230"/>
      <c r="E26" s="182" t="s">
        <v>2415</v>
      </c>
      <c r="F26" s="182" t="s">
        <v>758</v>
      </c>
      <c r="G26" s="182" t="s">
        <v>13217</v>
      </c>
      <c r="H26" s="183">
        <v>0</v>
      </c>
      <c r="I26" s="184" t="s">
        <v>1746</v>
      </c>
      <c r="J26" s="184" t="s">
        <v>1725</v>
      </c>
      <c r="K26" s="224"/>
      <c r="L26" s="224"/>
      <c r="M26" s="224"/>
      <c r="N26" s="224"/>
      <c r="O26" s="224"/>
      <c r="P26" s="185" t="s">
        <v>486</v>
      </c>
      <c r="Q26" s="225"/>
      <c r="R26" s="182" t="str">
        <f ca="1">IF(ISERROR($V26),"",OFFSET('Smelter Look-up'!$C$4,$V26-4,0)&amp;"")</f>
        <v>Alpha</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400</v>
      </c>
      <c r="X26" s="227">
        <f t="shared" si="3"/>
        <v>0</v>
      </c>
      <c r="AB26" s="228" t="str">
        <f t="shared" si="4"/>
        <v>TinAlpha</v>
      </c>
    </row>
    <row r="27" spans="1:28" s="227" customFormat="1" ht="25.5">
      <c r="A27" s="181" t="s">
        <v>765</v>
      </c>
      <c r="B27" s="182" t="s">
        <v>1120</v>
      </c>
      <c r="C27" s="186" t="s">
        <v>1315</v>
      </c>
      <c r="D27" s="230"/>
      <c r="E27" s="182" t="s">
        <v>1090</v>
      </c>
      <c r="F27" s="182" t="s">
        <v>765</v>
      </c>
      <c r="G27" s="182" t="s">
        <v>13217</v>
      </c>
      <c r="H27" s="183">
        <v>0</v>
      </c>
      <c r="I27" s="184" t="s">
        <v>1761</v>
      </c>
      <c r="J27" s="184" t="s">
        <v>13580</v>
      </c>
      <c r="K27" s="224"/>
      <c r="L27" s="224"/>
      <c r="M27" s="224"/>
      <c r="N27" s="224"/>
      <c r="O27" s="224"/>
      <c r="P27" s="185" t="s">
        <v>486</v>
      </c>
      <c r="Q27" s="225"/>
      <c r="R27" s="182" t="str">
        <f ca="1">IF(ISERROR($V27),"",OFFSET('Smelter Look-up'!$C$4,$V27-4,0)&amp;"")</f>
        <v>China Tin Group Co., Ltd.</v>
      </c>
      <c r="S27" s="181" t="str">
        <f t="shared" ca="1" si="2"/>
        <v>CN</v>
      </c>
      <c r="T27" s="181" t="str">
        <f ca="1">IF(B27="","",IF(ISERROR(MATCH($J27,SorP!$B$1:$B$6226,0)),"",INDIRECT("'SorP'!$A$"&amp;MATCH($S27&amp;$J27,SorP!C:C,0))))</f>
        <v>CN-GX</v>
      </c>
      <c r="U27" s="201"/>
      <c r="V27" s="226">
        <f>IF(C27="",NA(),IF(OR(C27="Smelter not listed",C27="Smelter not yet identified"),MATCH($B27&amp;$D27,'Smelter Look-up'!$J:$J,0),MATCH($B27&amp;$C27,'Smelter Look-up'!$J:$J,0)))</f>
        <v>414</v>
      </c>
      <c r="X27" s="227">
        <f t="shared" si="3"/>
        <v>0</v>
      </c>
      <c r="AB27" s="228" t="str">
        <f t="shared" si="4"/>
        <v>TinChina Tin Group Co., Ltd.</v>
      </c>
    </row>
    <row r="28" spans="1:28" s="227" customFormat="1" ht="20.25">
      <c r="A28" s="181" t="s">
        <v>761</v>
      </c>
      <c r="B28" s="182" t="s">
        <v>1120</v>
      </c>
      <c r="C28" s="186" t="s">
        <v>805</v>
      </c>
      <c r="D28" s="230"/>
      <c r="E28" s="182" t="s">
        <v>872</v>
      </c>
      <c r="F28" s="182" t="s">
        <v>761</v>
      </c>
      <c r="G28" s="182" t="s">
        <v>13217</v>
      </c>
      <c r="H28" s="183">
        <v>0</v>
      </c>
      <c r="I28" s="184" t="s">
        <v>1757</v>
      </c>
      <c r="J28" s="184" t="s">
        <v>9479</v>
      </c>
      <c r="K28" s="224"/>
      <c r="L28" s="224"/>
      <c r="M28" s="224"/>
      <c r="N28" s="224"/>
      <c r="O28" s="224"/>
      <c r="P28" s="185" t="s">
        <v>486</v>
      </c>
      <c r="Q28" s="225"/>
      <c r="R28" s="182" t="str">
        <f ca="1">IF(ISERROR($V28),"",OFFSET('Smelter Look-up'!$C$4,$V28-4,0)&amp;"")</f>
        <v>Fenix Metals</v>
      </c>
      <c r="S28" s="181" t="str">
        <f t="shared" ca="1" si="2"/>
        <v>PL</v>
      </c>
      <c r="T28" s="181" t="str">
        <f ca="1">IF(B28="","",IF(ISERROR(MATCH($J28,SorP!$B$1:$B$6226,0)),"",INDIRECT("'SorP'!$A$"&amp;MATCH($S28&amp;$J28,SorP!C:C,0))))</f>
        <v>PL-18</v>
      </c>
      <c r="U28" s="201"/>
      <c r="V28" s="226">
        <f>IF(C28="",NA(),IF(OR(C28="Smelter not listed",C28="Smelter not yet identified"),MATCH($B28&amp;$D28,'Smelter Look-up'!$J:$J,0),MATCH($B28&amp;$C28,'Smelter Look-up'!$J:$J,0)))</f>
        <v>442</v>
      </c>
      <c r="X28" s="227">
        <f t="shared" si="3"/>
        <v>0</v>
      </c>
      <c r="AB28" s="228" t="str">
        <f t="shared" si="4"/>
        <v>TinFenix Metals</v>
      </c>
    </row>
    <row r="29" spans="1:28" s="227" customFormat="1" ht="20.25">
      <c r="A29" s="181" t="s">
        <v>2512</v>
      </c>
      <c r="B29" s="182" t="s">
        <v>1120</v>
      </c>
      <c r="C29" s="186" t="s">
        <v>2511</v>
      </c>
      <c r="D29" s="230"/>
      <c r="E29" s="182" t="s">
        <v>1090</v>
      </c>
      <c r="F29" s="182" t="s">
        <v>2512</v>
      </c>
      <c r="G29" s="182" t="s">
        <v>13217</v>
      </c>
      <c r="H29" s="183">
        <v>0</v>
      </c>
      <c r="I29" s="184" t="s">
        <v>1810</v>
      </c>
      <c r="J29" s="184" t="s">
        <v>13601</v>
      </c>
      <c r="K29" s="224"/>
      <c r="L29" s="224"/>
      <c r="M29" s="224"/>
      <c r="N29" s="224"/>
      <c r="O29" s="224"/>
      <c r="P29" s="185" t="s">
        <v>486</v>
      </c>
      <c r="Q29" s="225"/>
      <c r="R29" s="182" t="str">
        <f ca="1">IF(ISERROR($V29),"",OFFSET('Smelter Look-up'!$C$4,$V29-4,0)&amp;"")</f>
        <v>Guangdong Hanhe Non-Ferrous Metal Co., Ltd.</v>
      </c>
      <c r="S29" s="181" t="str">
        <f t="shared" ca="1" si="2"/>
        <v>CN</v>
      </c>
      <c r="T29" s="181" t="str">
        <f ca="1">IF(B29="","",IF(ISERROR(MATCH($J29,SorP!$B$1:$B$6226,0)),"",INDIRECT("'SorP'!$A$"&amp;MATCH($S29&amp;$J29,SorP!C:C,0))))</f>
        <v>CN-GD</v>
      </c>
      <c r="U29" s="201"/>
      <c r="V29" s="226">
        <f>IF(C29="",NA(),IF(OR(C29="Smelter not listed",C29="Smelter not yet identified"),MATCH($B29&amp;$D29,'Smelter Look-up'!$J:$J,0),MATCH($B29&amp;$C29,'Smelter Look-up'!$J:$J,0)))</f>
        <v>455</v>
      </c>
      <c r="X29" s="227">
        <f t="shared" si="3"/>
        <v>0</v>
      </c>
      <c r="AB29" s="228" t="str">
        <f t="shared" si="4"/>
        <v>TinGuangdong Hanhe Non-Ferrous Metal Co., Ltd.</v>
      </c>
    </row>
    <row r="30" spans="1:28" s="227" customFormat="1" ht="20.25">
      <c r="A30" s="181" t="s">
        <v>1774</v>
      </c>
      <c r="B30" s="182" t="s">
        <v>1120</v>
      </c>
      <c r="C30" s="186" t="s">
        <v>13158</v>
      </c>
      <c r="D30" s="230"/>
      <c r="E30" s="182" t="s">
        <v>1090</v>
      </c>
      <c r="F30" s="182" t="s">
        <v>1774</v>
      </c>
      <c r="G30" s="182" t="s">
        <v>13217</v>
      </c>
      <c r="H30" s="183">
        <v>0</v>
      </c>
      <c r="I30" s="184" t="s">
        <v>1759</v>
      </c>
      <c r="J30" s="184" t="s">
        <v>13596</v>
      </c>
      <c r="K30" s="224"/>
      <c r="L30" s="224"/>
      <c r="M30" s="224"/>
      <c r="N30" s="224"/>
      <c r="O30" s="224"/>
      <c r="P30" s="185" t="s">
        <v>486</v>
      </c>
      <c r="Q30" s="225"/>
      <c r="R30" s="182" t="str">
        <f ca="1">IF(ISERROR($V30),"",OFFSET('Smelter Look-up'!$C$4,$V30-4,0)&amp;"")</f>
        <v>Jiangxi New Nanshan Technology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464</v>
      </c>
      <c r="X30" s="227">
        <f t="shared" si="3"/>
        <v>0</v>
      </c>
      <c r="AB30" s="228" t="str">
        <f t="shared" si="4"/>
        <v>TinJiangxi New Nanshan Technology Ltd.</v>
      </c>
    </row>
    <row r="31" spans="1:28" s="227" customFormat="1" ht="25.5">
      <c r="A31" s="181" t="s">
        <v>1767</v>
      </c>
      <c r="B31" s="182" t="s">
        <v>1120</v>
      </c>
      <c r="C31" s="186" t="s">
        <v>2133</v>
      </c>
      <c r="D31" s="230"/>
      <c r="E31" s="182" t="s">
        <v>2415</v>
      </c>
      <c r="F31" s="182" t="s">
        <v>1767</v>
      </c>
      <c r="G31" s="182" t="s">
        <v>13217</v>
      </c>
      <c r="H31" s="183">
        <v>0</v>
      </c>
      <c r="I31" s="184" t="s">
        <v>1768</v>
      </c>
      <c r="J31" s="184" t="s">
        <v>1627</v>
      </c>
      <c r="K31" s="224"/>
      <c r="L31" s="224"/>
      <c r="M31" s="224"/>
      <c r="N31" s="224"/>
      <c r="O31" s="224"/>
      <c r="P31" s="185" t="s">
        <v>486</v>
      </c>
      <c r="Q31" s="225"/>
      <c r="R31" s="182" t="str">
        <f ca="1">IF(ISERROR($V31),"",OFFSET('Smelter Look-up'!$C$4,$V31-4,0)&amp;"")</f>
        <v>Metallic Resources, Inc.</v>
      </c>
      <c r="S31" s="181" t="str">
        <f t="shared" ca="1" si="2"/>
        <v>US</v>
      </c>
      <c r="T31" s="181" t="str">
        <f ca="1">IF(B31="","",IF(ISERROR(MATCH($J31,SorP!$B$1:$B$6226,0)),"",INDIRECT("'SorP'!$A$"&amp;MATCH($S31&amp;$J31,SorP!C:C,0))))</f>
        <v>US-OH</v>
      </c>
      <c r="U31" s="201"/>
      <c r="V31" s="226">
        <f>IF(C31="",NA(),IF(OR(C31="Smelter not listed",C31="Smelter not yet identified"),MATCH($B31&amp;$D31,'Smelter Look-up'!$J:$J,0),MATCH($B31&amp;$C31,'Smelter Look-up'!$J:$J,0)))</f>
        <v>479</v>
      </c>
      <c r="X31" s="227">
        <f t="shared" si="3"/>
        <v>0</v>
      </c>
      <c r="AB31" s="228" t="str">
        <f t="shared" si="4"/>
        <v>TinMetallic Resources, Inc.</v>
      </c>
    </row>
    <row r="32" spans="1:28" s="227" customFormat="1" ht="20.25">
      <c r="A32" s="181" t="s">
        <v>1803</v>
      </c>
      <c r="B32" s="182" t="s">
        <v>1120</v>
      </c>
      <c r="C32" s="186" t="s">
        <v>15497</v>
      </c>
      <c r="D32" s="230"/>
      <c r="E32" s="182" t="s">
        <v>1092</v>
      </c>
      <c r="F32" s="182" t="s">
        <v>1803</v>
      </c>
      <c r="G32" s="182" t="s">
        <v>13217</v>
      </c>
      <c r="H32" s="183">
        <v>0</v>
      </c>
      <c r="I32" s="184" t="s">
        <v>1804</v>
      </c>
      <c r="J32" s="184" t="s">
        <v>12390</v>
      </c>
      <c r="K32" s="224"/>
      <c r="L32" s="224"/>
      <c r="M32" s="224"/>
      <c r="N32" s="224"/>
      <c r="O32" s="224"/>
      <c r="P32" s="185" t="s">
        <v>486</v>
      </c>
      <c r="Q32" s="225"/>
      <c r="R32" s="182" t="str">
        <f ca="1">IF(ISERROR($V32),"",OFFSET('Smelter Look-up'!$C$4,$V32-4,0)&amp;"")</f>
        <v>Aurubis Berango</v>
      </c>
      <c r="S32" s="181" t="str">
        <f t="shared" ca="1" si="2"/>
        <v>ES</v>
      </c>
      <c r="T32" s="181" t="str">
        <f ca="1">IF(B32="","",IF(ISERROR(MATCH($J32,SorP!$B$1:$B$6226,0)),"",INDIRECT("'SorP'!$A$"&amp;MATCH($S32&amp;$J32,SorP!C:C,0))))</f>
        <v>ES-BI</v>
      </c>
      <c r="U32" s="201"/>
      <c r="V32" s="226">
        <f>IF(C32="",NA(),IF(OR(C32="Smelter not listed",C32="Smelter not yet identified"),MATCH($B32&amp;$D32,'Smelter Look-up'!$J:$J,0),MATCH($B32&amp;$C32,'Smelter Look-up'!$J:$J,0)))</f>
        <v>406</v>
      </c>
      <c r="X32" s="227">
        <f t="shared" si="3"/>
        <v>0</v>
      </c>
      <c r="AB32" s="228" t="str">
        <f t="shared" si="4"/>
        <v>TinAurubis Berango</v>
      </c>
    </row>
    <row r="33" spans="1:28" s="227" customFormat="1" ht="20.25">
      <c r="A33" s="181" t="s">
        <v>767</v>
      </c>
      <c r="B33" s="182" t="s">
        <v>1120</v>
      </c>
      <c r="C33" s="186" t="s">
        <v>12408</v>
      </c>
      <c r="D33" s="230"/>
      <c r="E33" s="182" t="s">
        <v>1086</v>
      </c>
      <c r="F33" s="182" t="s">
        <v>767</v>
      </c>
      <c r="G33" s="182" t="s">
        <v>13217</v>
      </c>
      <c r="H33" s="183">
        <v>0</v>
      </c>
      <c r="I33" s="184" t="s">
        <v>1769</v>
      </c>
      <c r="J33" s="184" t="s">
        <v>1666</v>
      </c>
      <c r="K33" s="224"/>
      <c r="L33" s="224"/>
      <c r="M33" s="224"/>
      <c r="N33" s="224"/>
      <c r="O33" s="224"/>
      <c r="P33" s="185" t="s">
        <v>486</v>
      </c>
      <c r="Q33" s="225"/>
      <c r="R33" s="182" t="str">
        <f ca="1">IF(ISERROR($V33),"",OFFSET('Smelter Look-up'!$C$4,$V33-4,0)&amp;"")</f>
        <v>Mineracao Taboca S.A.</v>
      </c>
      <c r="S33" s="181" t="str">
        <f t="shared" ca="1" si="2"/>
        <v>BR</v>
      </c>
      <c r="T33" s="181" t="str">
        <f ca="1">IF(B33="","",IF(ISERROR(MATCH($J33,SorP!$B$1:$B$6226,0)),"",INDIRECT("'SorP'!$A$"&amp;MATCH($S33&amp;$J33,SorP!C:C,0))))</f>
        <v>BR-SP</v>
      </c>
      <c r="U33" s="201"/>
      <c r="V33" s="226">
        <f>IF(C33="",NA(),IF(OR(C33="Smelter not listed",C33="Smelter not yet identified"),MATCH($B33&amp;$D33,'Smelter Look-up'!$J:$J,0),MATCH($B33&amp;$C33,'Smelter Look-up'!$J:$J,0)))</f>
        <v>482</v>
      </c>
      <c r="X33" s="227">
        <f t="shared" si="3"/>
        <v>0</v>
      </c>
      <c r="AB33" s="228" t="str">
        <f t="shared" si="4"/>
        <v>TinMineracao Taboca S.A.</v>
      </c>
    </row>
    <row r="34" spans="1:28" s="227" customFormat="1" ht="25.5">
      <c r="A34" s="181" t="s">
        <v>773</v>
      </c>
      <c r="B34" s="182" t="s">
        <v>1120</v>
      </c>
      <c r="C34" s="186" t="s">
        <v>834</v>
      </c>
      <c r="D34" s="230"/>
      <c r="E34" s="182" t="s">
        <v>1095</v>
      </c>
      <c r="F34" s="182" t="s">
        <v>773</v>
      </c>
      <c r="G34" s="182" t="s">
        <v>13217</v>
      </c>
      <c r="H34" s="183">
        <v>0</v>
      </c>
      <c r="I34" s="184" t="s">
        <v>1753</v>
      </c>
      <c r="J34" s="184" t="s">
        <v>12830</v>
      </c>
      <c r="K34" s="224"/>
      <c r="L34" s="224"/>
      <c r="M34" s="224"/>
      <c r="N34" s="224"/>
      <c r="O34" s="224"/>
      <c r="P34" s="185" t="s">
        <v>486</v>
      </c>
      <c r="Q34" s="225"/>
      <c r="R34" s="182" t="str">
        <f ca="1">IF(ISERROR($V34),"",OFFSET('Smelter Look-up'!$C$4,$V34-4,0)&amp;"")</f>
        <v>PT Artha Cipta Langgeng</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504</v>
      </c>
      <c r="X34" s="227">
        <f t="shared" si="3"/>
        <v>0</v>
      </c>
      <c r="AB34" s="228" t="str">
        <f t="shared" si="4"/>
        <v>TinPT Artha Cipta Langgeng</v>
      </c>
    </row>
    <row r="35" spans="1:28" s="227" customFormat="1" ht="25.5">
      <c r="A35" s="181" t="s">
        <v>778</v>
      </c>
      <c r="B35" s="182" t="s">
        <v>1120</v>
      </c>
      <c r="C35" s="186" t="s">
        <v>777</v>
      </c>
      <c r="D35" s="230"/>
      <c r="E35" s="182" t="s">
        <v>2414</v>
      </c>
      <c r="F35" s="182" t="s">
        <v>778</v>
      </c>
      <c r="G35" s="182" t="s">
        <v>13217</v>
      </c>
      <c r="H35" s="183">
        <v>0</v>
      </c>
      <c r="I35" s="184" t="s">
        <v>13804</v>
      </c>
      <c r="J35" s="184" t="s">
        <v>1691</v>
      </c>
      <c r="K35" s="224"/>
      <c r="L35" s="224"/>
      <c r="M35" s="224"/>
      <c r="N35" s="224"/>
      <c r="O35" s="224"/>
      <c r="P35" s="185" t="s">
        <v>486</v>
      </c>
      <c r="Q35" s="225"/>
      <c r="R35" s="182" t="str">
        <f ca="1">IF(ISERROR($V35),"",OFFSET('Smelter Look-up'!$C$4,$V35-4,0)&amp;"")</f>
        <v>Rui Da Hung</v>
      </c>
      <c r="S35" s="181" t="str">
        <f t="shared" ca="1" si="2"/>
        <v>TW</v>
      </c>
      <c r="T35" s="181" t="str">
        <f ca="1">IF(B35="","",IF(ISERROR(MATCH($J35,SorP!$B$1:$B$6226,0)),"",INDIRECT("'SorP'!$A$"&amp;MATCH($S35&amp;$J35,SorP!C:C,0))))</f>
        <v>TW-TAO</v>
      </c>
      <c r="U35" s="201"/>
      <c r="V35" s="226">
        <f>IF(C35="",NA(),IF(OR(C35="Smelter not listed",C35="Smelter not yet identified"),MATCH($B35&amp;$D35,'Smelter Look-up'!$J:$J,0),MATCH($B35&amp;$C35,'Smelter Look-up'!$J:$J,0)))</f>
        <v>541</v>
      </c>
      <c r="X35" s="227">
        <f t="shared" si="3"/>
        <v>0</v>
      </c>
      <c r="AB35" s="228" t="str">
        <f t="shared" si="4"/>
        <v>TinRui Da Hung</v>
      </c>
    </row>
    <row r="36" spans="1:28" s="227" customFormat="1" ht="25.5">
      <c r="A36" s="181" t="s">
        <v>781</v>
      </c>
      <c r="B36" s="182" t="s">
        <v>1120</v>
      </c>
      <c r="C36" s="186" t="s">
        <v>2150</v>
      </c>
      <c r="D36" s="230"/>
      <c r="E36" s="182" t="s">
        <v>1090</v>
      </c>
      <c r="F36" s="182" t="s">
        <v>781</v>
      </c>
      <c r="G36" s="182" t="s">
        <v>13217</v>
      </c>
      <c r="H36" s="183">
        <v>0</v>
      </c>
      <c r="I36" s="184" t="s">
        <v>2429</v>
      </c>
      <c r="J36" s="184" t="s">
        <v>13605</v>
      </c>
      <c r="K36" s="224"/>
      <c r="L36" s="224"/>
      <c r="M36" s="224"/>
      <c r="N36" s="224"/>
      <c r="O36" s="224"/>
      <c r="P36" s="185" t="s">
        <v>486</v>
      </c>
      <c r="Q36" s="225"/>
      <c r="R36" s="182" t="str">
        <f ca="1">IF(ISERROR($V36),"",OFFSET('Smelter Look-up'!$C$4,$V36-4,0)&amp;"")</f>
        <v>Yunnan Chengfeng Non-ferrous Metals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565</v>
      </c>
      <c r="X36" s="227">
        <f t="shared" si="3"/>
        <v>0</v>
      </c>
      <c r="AB36" s="228" t="str">
        <f t="shared" si="4"/>
        <v>TinYunnan Chengfeng Non-ferrous Metals Co., Ltd.</v>
      </c>
    </row>
    <row r="37" spans="1:28" s="227" customFormat="1" ht="20.25">
      <c r="A37" s="181" t="s">
        <v>662</v>
      </c>
      <c r="B37" s="182" t="s">
        <v>1119</v>
      </c>
      <c r="C37" s="186" t="s">
        <v>51</v>
      </c>
      <c r="D37" s="230"/>
      <c r="E37" s="182" t="s">
        <v>1097</v>
      </c>
      <c r="F37" s="182" t="s">
        <v>662</v>
      </c>
      <c r="G37" s="182" t="s">
        <v>13217</v>
      </c>
      <c r="H37" s="183">
        <v>0</v>
      </c>
      <c r="I37" s="184" t="s">
        <v>1562</v>
      </c>
      <c r="J37" s="184" t="s">
        <v>6448</v>
      </c>
      <c r="K37" s="224"/>
      <c r="L37" s="224"/>
      <c r="M37" s="224"/>
      <c r="N37" s="224"/>
      <c r="O37" s="224"/>
      <c r="P37" s="185" t="s">
        <v>486</v>
      </c>
      <c r="Q37" s="225" t="s">
        <v>15873</v>
      </c>
      <c r="R37" s="182" t="str">
        <f ca="1">IF(ISERROR($V37),"",OFFSET('Smelter Look-up'!$C$4,$V37-4,0)&amp;"")</f>
        <v>Chimet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57</v>
      </c>
      <c r="X37" s="227">
        <f t="shared" si="3"/>
        <v>0</v>
      </c>
      <c r="AB37" s="228" t="str">
        <f t="shared" si="4"/>
        <v>GoldChimet S.p.A.</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62FEF5-DD8A-40F6-8245-2E51A647529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004927719348205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15871</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33"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Schunder, Frank</cp:lastModifiedBy>
  <cp:lastPrinted>2015-04-21T20:47:43Z</cp:lastPrinted>
  <dcterms:created xsi:type="dcterms:W3CDTF">2010-06-21T21:00:23Z</dcterms:created>
  <dcterms:modified xsi:type="dcterms:W3CDTF">2024-05-21T04:33:44Z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